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codeName="ThisWorkbook" checkCompatibility="1" autoCompressPictures="0"/>
  <mc:AlternateContent xmlns:mc="http://schemas.openxmlformats.org/markup-compatibility/2006">
    <mc:Choice Requires="x15">
      <x15ac:absPath xmlns:x15ac="http://schemas.microsoft.com/office/spreadsheetml/2010/11/ac" url="/Volumes/DATA/Google Drive/Business/FET/Verksamhet/Text/Böcker/Cykelträning/"/>
    </mc:Choice>
  </mc:AlternateContent>
  <bookViews>
    <workbookView xWindow="0" yWindow="460" windowWidth="25600" windowHeight="15460" tabRatio="851" activeTab="2"/>
  </bookViews>
  <sheets>
    <sheet name="Instruktioner" sheetId="25" r:id="rId1"/>
    <sheet name="Testdata (exempel)" sheetId="20" r:id="rId2"/>
    <sheet name="Testsammanställning (exempel)" sheetId="15" r:id="rId3"/>
    <sheet name="Testdata ÅÅÅÅ-MM-DD" sheetId="26" r:id="rId4"/>
    <sheet name="Testsammanställning" sheetId="30" r:id="rId5"/>
    <sheet name="Konvertering för vevarmslängd" sheetId="29" r:id="rId6"/>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3" i="15" l="1"/>
  <c r="E3" i="15"/>
  <c r="J4" i="30"/>
  <c r="H4" i="30"/>
  <c r="D4" i="30"/>
  <c r="I4" i="30"/>
  <c r="G4" i="30"/>
  <c r="E4" i="30"/>
  <c r="F4" i="30"/>
  <c r="D3" i="30"/>
  <c r="E3" i="30"/>
  <c r="J3" i="30"/>
  <c r="H3" i="30"/>
  <c r="G3" i="30"/>
  <c r="J7" i="30"/>
  <c r="I3" i="30"/>
  <c r="I7" i="30"/>
  <c r="H7" i="30"/>
  <c r="G7" i="30"/>
  <c r="F3" i="30"/>
  <c r="F7" i="30"/>
  <c r="E7" i="30"/>
  <c r="D7" i="30"/>
  <c r="J6" i="30"/>
  <c r="I6" i="30"/>
  <c r="H6" i="30"/>
  <c r="G6" i="30"/>
  <c r="F6" i="30"/>
  <c r="E6" i="30"/>
  <c r="D6" i="30"/>
  <c r="B19" i="20"/>
  <c r="B12" i="20"/>
  <c r="B5" i="29"/>
  <c r="B7" i="29"/>
  <c r="C2" i="26"/>
  <c r="C10" i="26"/>
  <c r="C2" i="20"/>
  <c r="B13" i="20"/>
  <c r="D9" i="20"/>
  <c r="C9" i="20"/>
  <c r="D2" i="20"/>
  <c r="B18" i="26"/>
  <c r="B18" i="20"/>
  <c r="D3" i="20"/>
  <c r="D10" i="26"/>
  <c r="D9" i="26"/>
  <c r="D8" i="26"/>
  <c r="C9" i="26"/>
  <c r="C8" i="26"/>
  <c r="B15" i="26"/>
  <c r="D7" i="26"/>
  <c r="C7" i="26"/>
  <c r="D6" i="26"/>
  <c r="C6" i="26"/>
  <c r="D5" i="26"/>
  <c r="C5" i="26"/>
  <c r="D4" i="26"/>
  <c r="C4" i="26"/>
  <c r="D3" i="26"/>
  <c r="C3" i="26"/>
  <c r="D2" i="26"/>
  <c r="D8" i="20"/>
  <c r="D7" i="20"/>
  <c r="D6" i="20"/>
  <c r="D5" i="20"/>
  <c r="D4" i="20"/>
  <c r="C8" i="20"/>
  <c r="C7" i="20"/>
  <c r="C6" i="20"/>
  <c r="C5" i="20"/>
  <c r="C4" i="20"/>
  <c r="C3" i="20"/>
  <c r="G3" i="15"/>
  <c r="G6" i="15"/>
  <c r="G5" i="15"/>
  <c r="J3" i="15"/>
  <c r="J6" i="15"/>
  <c r="J5" i="15"/>
  <c r="H3" i="15"/>
  <c r="I3" i="15"/>
  <c r="I6" i="15"/>
  <c r="I5" i="15"/>
  <c r="H6" i="15"/>
  <c r="H5" i="15"/>
  <c r="F3" i="15"/>
  <c r="F6" i="15"/>
  <c r="F5" i="15"/>
  <c r="B15" i="20"/>
  <c r="E6" i="15"/>
  <c r="E5" i="15"/>
  <c r="D6" i="15"/>
  <c r="D5" i="15"/>
</calcChain>
</file>

<file path=xl/comments1.xml><?xml version="1.0" encoding="utf-8"?>
<comments xmlns="http://schemas.openxmlformats.org/spreadsheetml/2006/main">
  <authors>
    <author>Fredrik Ericsson</author>
  </authors>
  <commentList>
    <comment ref="A21" authorId="0">
      <text>
        <r>
          <rPr>
            <sz val="9"/>
            <color indexed="81"/>
            <rFont val="Calibri"/>
            <family val="2"/>
          </rPr>
          <t>Här kan du lägga in rådata från flera tester om du gjorde fler vid samma tillfälle för att lätt kunna flytta in data från olika tester och se vilket test som ger bästa testresutat.</t>
        </r>
      </text>
    </comment>
  </commentList>
</comments>
</file>

<file path=xl/comments2.xml><?xml version="1.0" encoding="utf-8"?>
<comments xmlns="http://schemas.openxmlformats.org/spreadsheetml/2006/main">
  <authors>
    <author>Fredrik Ericsson</author>
  </authors>
  <commentList>
    <comment ref="D1" authorId="0">
      <text>
        <r>
          <rPr>
            <b/>
            <sz val="9"/>
            <color indexed="81"/>
            <rFont val="Calibri"/>
            <family val="2"/>
          </rPr>
          <t>Fredrik Ericsson:</t>
        </r>
        <r>
          <rPr>
            <sz val="9"/>
            <color indexed="81"/>
            <rFont val="Calibri"/>
            <family val="2"/>
          </rPr>
          <t xml:space="preserve">
CPV = Circumferential Pedal Velocity = Pedalens hastighet runt pedalvarvet</t>
        </r>
      </text>
    </comment>
    <comment ref="B12" authorId="0">
      <text>
        <r>
          <rPr>
            <b/>
            <sz val="9"/>
            <color indexed="81"/>
            <rFont val="Calibri"/>
            <family val="2"/>
          </rPr>
          <t>Fredrik Ericsson:</t>
        </r>
        <r>
          <rPr>
            <sz val="9"/>
            <color indexed="81"/>
            <rFont val="Calibri"/>
            <family val="2"/>
          </rPr>
          <t xml:space="preserve">
Utvinns ur ekvationen för </t>
        </r>
        <r>
          <rPr>
            <b/>
            <sz val="9"/>
            <color indexed="81"/>
            <rFont val="Calibri"/>
            <family val="2"/>
          </rPr>
          <t>Effekt (W)</t>
        </r>
        <r>
          <rPr>
            <sz val="9"/>
            <color indexed="81"/>
            <rFont val="Calibri"/>
            <family val="2"/>
          </rPr>
          <t xml:space="preserve"> i diagrammet bredvid. Se fliken "(Exempel) Testformulär" för hur ekvationen modifieras.</t>
        </r>
      </text>
    </comment>
    <comment ref="B13" authorId="0">
      <text>
        <r>
          <rPr>
            <b/>
            <sz val="9"/>
            <color indexed="81"/>
            <rFont val="Calibri"/>
            <family val="2"/>
          </rPr>
          <t>Fredrik Ericsson:</t>
        </r>
        <r>
          <rPr>
            <sz val="9"/>
            <color indexed="81"/>
            <rFont val="Calibri"/>
            <family val="2"/>
          </rPr>
          <t xml:space="preserve">
Utvinns ur ekvationen för </t>
        </r>
        <r>
          <rPr>
            <b/>
            <sz val="9"/>
            <color indexed="81"/>
            <rFont val="Calibri"/>
            <family val="2"/>
          </rPr>
          <t>Effekt (W)</t>
        </r>
        <r>
          <rPr>
            <sz val="9"/>
            <color indexed="81"/>
            <rFont val="Calibri"/>
            <family val="2"/>
          </rPr>
          <t xml:space="preserve"> i diagrammet bredvid. Se fliken "(Exempel) Testformulär" för hur ekvationen modifieras.</t>
        </r>
      </text>
    </comment>
    <comment ref="B17" authorId="0">
      <text>
        <r>
          <rPr>
            <b/>
            <sz val="9"/>
            <color indexed="81"/>
            <rFont val="Calibri"/>
            <family val="2"/>
          </rPr>
          <t>Fredrik Ericsson:</t>
        </r>
        <r>
          <rPr>
            <sz val="9"/>
            <color indexed="81"/>
            <rFont val="Calibri"/>
            <family val="2"/>
          </rPr>
          <t xml:space="preserve">
Utvinns ur ekvationen för </t>
        </r>
        <r>
          <rPr>
            <b/>
            <sz val="9"/>
            <color indexed="81"/>
            <rFont val="Calibri"/>
            <family val="2"/>
          </rPr>
          <t>Pedalkraft (N)</t>
        </r>
        <r>
          <rPr>
            <sz val="9"/>
            <color indexed="81"/>
            <rFont val="Calibri"/>
            <family val="2"/>
          </rPr>
          <t xml:space="preserve"> i diagrammet bredvid. Se fliken "(Exempel) Testformulär" för hur ekvationen modifieras.</t>
        </r>
      </text>
    </comment>
    <comment ref="B19" authorId="0">
      <text>
        <r>
          <rPr>
            <b/>
            <sz val="9"/>
            <color indexed="81"/>
            <rFont val="Calibri"/>
            <family val="2"/>
          </rPr>
          <t>Fredrik Ericsson:</t>
        </r>
        <r>
          <rPr>
            <sz val="9"/>
            <color indexed="81"/>
            <rFont val="Calibri"/>
            <family val="2"/>
          </rPr>
          <t xml:space="preserve">
Utvinns ur ekvationen för </t>
        </r>
        <r>
          <rPr>
            <b/>
            <sz val="9"/>
            <color indexed="81"/>
            <rFont val="Calibri"/>
            <family val="2"/>
          </rPr>
          <t>Pedalkraft (N)</t>
        </r>
        <r>
          <rPr>
            <sz val="9"/>
            <color indexed="81"/>
            <rFont val="Calibri"/>
            <family val="2"/>
          </rPr>
          <t xml:space="preserve"> i diagrammet bredvid. Se fliken "(Exempel) Testformulär" för hur ekvationen modifieras.</t>
        </r>
      </text>
    </comment>
    <comment ref="A21" authorId="0">
      <text>
        <r>
          <rPr>
            <sz val="9"/>
            <color indexed="81"/>
            <rFont val="Calibri"/>
            <family val="2"/>
          </rPr>
          <t>Här kan du lägga in rådata från flera tester om du gjorde fler vid samma tillfälle för att lätt kunna flytta in data från olika tester och se vilket test som ger bästa testresutat.</t>
        </r>
      </text>
    </comment>
  </commentList>
</comments>
</file>

<file path=xl/sharedStrings.xml><?xml version="1.0" encoding="utf-8"?>
<sst xmlns="http://schemas.openxmlformats.org/spreadsheetml/2006/main" count="84" uniqueCount="43">
  <si>
    <t>SD</t>
  </si>
  <si>
    <t>CPV (m/s)</t>
  </si>
  <si>
    <t>Förnamn</t>
  </si>
  <si>
    <t>Efternamn</t>
  </si>
  <si>
    <t>Datum</t>
  </si>
  <si>
    <t>Vikt (kg)</t>
  </si>
  <si>
    <t>Maxeffekt (W)</t>
  </si>
  <si>
    <t>Maxeffekt (W/kg)</t>
  </si>
  <si>
    <t>Kadens vid maxeffekt (rpm)</t>
  </si>
  <si>
    <t>Maxkadens (rpm)</t>
  </si>
  <si>
    <t>Medel</t>
  </si>
  <si>
    <t>Växel</t>
  </si>
  <si>
    <t>Kadens (rpm)</t>
  </si>
  <si>
    <t>Effekt (W)</t>
  </si>
  <si>
    <t>Rådata</t>
  </si>
  <si>
    <t>Vevarmslängd (m)</t>
  </si>
  <si>
    <t>Instruktioner för Effekt:Kadens-test</t>
  </si>
  <si>
    <t>Exportera rådata i ett format som kan importeras i MS Excel från programvara för effektmätare eller annan programvara där effektmätarens data importerats till.</t>
  </si>
  <si>
    <t>Cykeltyp</t>
  </si>
  <si>
    <t>Kroppsvikt (kg)</t>
  </si>
  <si>
    <t>Ny vevarmsläng (m)</t>
  </si>
  <si>
    <t>CPV vid maxeffekt (m/s)</t>
  </si>
  <si>
    <t>Kadens vid maxeffekt med ny vevarmslängd (rpm)</t>
  </si>
  <si>
    <t>Konvertering av "kadens vid maxeffekt" mellan två olika vevarmslängder</t>
  </si>
  <si>
    <t>Max pedalkraft (N)</t>
  </si>
  <si>
    <t>Pedalkraft (N)</t>
  </si>
  <si>
    <t>Max pedalkraft (N/kg)</t>
  </si>
  <si>
    <t>SRM Ergo</t>
  </si>
  <si>
    <t>För högt motstånd</t>
  </si>
  <si>
    <t>För lågt motstånd</t>
  </si>
  <si>
    <t>Pedalhastighet (m/s)</t>
  </si>
  <si>
    <t>Ett Effekt:Kadens-test är en maximal spurt från stillastående (0 rpm) eller långsamt rullande mot ett konstant motstånd (samma växel och lutning på vägen) som justeras så att cyklisten når mellan 120 – 150 rpm efter 3 – 7 sekunder. Musklerna har en optimal kontraktionshastighet, beroende på muskelfibersammansättning (se avsnittet ”cykelfysiologi”). Detta gör att förmågan att producera effekt stiger under accelerationen (ökande kadensen) upp till en optimal punkt, för att sedan avta igen. Mäter man kadens och effektutveckling kontinuerligt (2 – 10 gånger per sekund) under denna spurt får man ett diagram som det nedan. Från detta kan man utläsa cyklistens maximala momentana effektutveckling (WPEAK) och vid vilken kadens som detta sker (KadensOPT).</t>
  </si>
  <si>
    <t>8</t>
  </si>
  <si>
    <t>Röda celler skall ej ändras eftersom de innehåller formler</t>
  </si>
  <si>
    <t>Egen input</t>
  </si>
  <si>
    <t>Celler där innehållet anpassas efter ekvationerna i diagrammet</t>
  </si>
  <si>
    <t>Definiera maximal effekt och kadens vid maximal effekt samt teoretisk maximal pedalkraft och maximal kadens</t>
  </si>
  <si>
    <t>-0,0916*B12^2 + 19,67*B12 - 170,61</t>
  </si>
  <si>
    <t>-901,04 / -4,2175</t>
  </si>
  <si>
    <t>19,67 / (2*0,0916)</t>
  </si>
  <si>
    <t>Endast sista värdet i -4,2175x + 901,04</t>
  </si>
  <si>
    <t>Cyklisten når 150 rpm på mindre än 4 sekunder, vilket gör att det blir för få mätpunkter.</t>
  </si>
  <si>
    <t>Cyklisten når inte 120 rpm inom 7 sekunder, vilket gör att viss muskulär trötthet kommer påverka testresultatet.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</si>
</sst>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1"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9"/>
      <color indexed="81"/>
      <name val="Calibri"/>
      <family val="2"/>
    </font>
    <font>
      <b/>
      <sz val="9"/>
      <color indexed="81"/>
      <name val="Calibri"/>
      <family val="2"/>
    </font>
    <font>
      <b/>
      <sz val="20"/>
      <color theme="1"/>
      <name val="Calibri"/>
      <scheme val="minor"/>
    </font>
    <font>
      <sz val="8"/>
      <name val="Calibri"/>
      <family val="2"/>
      <scheme val="minor"/>
    </font>
    <font>
      <sz val="11"/>
      <name val="Calibri"/>
      <scheme val="minor"/>
    </font>
    <font>
      <b/>
      <sz val="11"/>
      <color theme="0"/>
      <name val="Calibri"/>
      <scheme val="minor"/>
    </font>
    <font>
      <sz val="11"/>
      <color theme="0"/>
      <name val="Calibri"/>
      <scheme val="minor"/>
    </font>
  </fonts>
  <fills count="9">
    <fill>
      <patternFill patternType="none"/>
    </fill>
    <fill>
      <patternFill patternType="gray125"/>
    </fill>
    <fill>
      <patternFill patternType="solid">
        <fgColor rgb="FFFF0000"/>
        <bgColor indexed="64"/>
      </patternFill>
    </fill>
    <fill>
      <patternFill patternType="solid">
        <fgColor theme="0" tint="-0.499984740745262"/>
        <bgColor indexed="64"/>
      </patternFill>
    </fill>
    <fill>
      <patternFill patternType="solid">
        <fgColor theme="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0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2">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14" fontId="0" fillId="0" borderId="0" xfId="0" applyNumberFormat="1" applyAlignment="1">
      <alignment horizontal="center" vertical="center"/>
    </xf>
    <xf numFmtId="49" fontId="0" fillId="0" borderId="0" xfId="0" applyNumberFormat="1"/>
    <xf numFmtId="2" fontId="0" fillId="2" borderId="1" xfId="0" applyNumberFormat="1" applyFill="1" applyBorder="1" applyAlignment="1">
      <alignment horizontal="center" vertical="center"/>
    </xf>
    <xf numFmtId="165" fontId="0" fillId="0" borderId="1" xfId="0" applyNumberFormat="1" applyBorder="1" applyAlignment="1">
      <alignment horizontal="center" vertical="center"/>
    </xf>
    <xf numFmtId="2" fontId="8"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2" fontId="9" fillId="4" borderId="1" xfId="0" applyNumberFormat="1" applyFont="1" applyFill="1" applyBorder="1" applyAlignment="1">
      <alignment horizontal="center" vertical="center"/>
    </xf>
    <xf numFmtId="2" fontId="0" fillId="3" borderId="1" xfId="0" applyNumberFormat="1" applyFill="1" applyBorder="1" applyAlignment="1">
      <alignment horizontal="center" vertical="center"/>
    </xf>
    <xf numFmtId="0" fontId="10" fillId="4" borderId="1" xfId="0" applyFont="1" applyFill="1" applyBorder="1" applyAlignment="1">
      <alignment horizontal="center" vertical="center"/>
    </xf>
    <xf numFmtId="1" fontId="0" fillId="0" borderId="1" xfId="0" applyNumberFormat="1" applyBorder="1" applyAlignment="1">
      <alignment horizontal="center" vertical="center"/>
    </xf>
    <xf numFmtId="165"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xf>
    <xf numFmtId="0" fontId="9" fillId="4" borderId="1" xfId="0" applyFont="1" applyFill="1" applyBorder="1"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6" borderId="1" xfId="0" applyFill="1" applyBorder="1" applyAlignment="1">
      <alignment horizontal="center" vertical="center"/>
    </xf>
    <xf numFmtId="2" fontId="0" fillId="6"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165" fontId="0" fillId="6" borderId="1" xfId="0" applyNumberFormat="1" applyFill="1" applyBorder="1" applyAlignment="1">
      <alignment horizontal="center" vertical="center"/>
    </xf>
    <xf numFmtId="49" fontId="0" fillId="6" borderId="1" xfId="0" applyNumberFormat="1" applyFill="1" applyBorder="1" applyAlignment="1">
      <alignment horizontal="center" vertical="center"/>
    </xf>
    <xf numFmtId="2" fontId="0" fillId="8" borderId="1" xfId="0" applyNumberFormat="1" applyFill="1" applyBorder="1" applyAlignment="1">
      <alignment horizontal="center" vertical="center"/>
    </xf>
    <xf numFmtId="2" fontId="0" fillId="8" borderId="1" xfId="0" applyNumberFormat="1" applyFill="1" applyBorder="1" applyAlignment="1">
      <alignment horizontal="center" vertical="center" wrapText="1"/>
    </xf>
    <xf numFmtId="0" fontId="6" fillId="0" borderId="0" xfId="0" applyFont="1" applyAlignment="1">
      <alignment horizontal="center" vertical="center"/>
    </xf>
    <xf numFmtId="0" fontId="1" fillId="5" borderId="0" xfId="0" applyFont="1" applyFill="1" applyAlignment="1">
      <alignment horizontal="center" vertical="center"/>
    </xf>
    <xf numFmtId="0" fontId="1" fillId="8" borderId="0" xfId="0" applyFont="1" applyFill="1" applyAlignment="1">
      <alignment horizontal="center" vertical="center"/>
    </xf>
    <xf numFmtId="0" fontId="1" fillId="6" borderId="0" xfId="0" applyFont="1" applyFill="1" applyAlignment="1">
      <alignment horizontal="center" vertical="center"/>
    </xf>
    <xf numFmtId="49" fontId="1" fillId="3"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0" fillId="4" borderId="1" xfId="0" applyFont="1" applyFill="1" applyBorder="1" applyAlignment="1">
      <alignment horizontal="center" vertical="center"/>
    </xf>
    <xf numFmtId="49" fontId="1" fillId="3" borderId="2" xfId="0" applyNumberFormat="1" applyFont="1" applyFill="1" applyBorder="1" applyAlignment="1">
      <alignment horizontal="center" vertical="center"/>
    </xf>
    <xf numFmtId="49" fontId="1" fillId="0" borderId="3" xfId="0" applyNumberFormat="1" applyFont="1" applyBorder="1" applyAlignment="1">
      <alignment horizontal="center" vertical="center"/>
    </xf>
    <xf numFmtId="0" fontId="9" fillId="4" borderId="2" xfId="0" applyFont="1" applyFill="1" applyBorder="1" applyAlignment="1">
      <alignment horizontal="center" vertical="center"/>
    </xf>
    <xf numFmtId="0" fontId="0" fillId="0" borderId="3" xfId="0" applyBorder="1" applyAlignment="1">
      <alignment horizontal="center" vertical="center"/>
    </xf>
  </cellXfs>
  <cellStyles count="507">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Följd hyperlänk" xfId="28" builtinId="9" hidden="1"/>
    <cellStyle name="Följd hyperlänk" xfId="30" builtinId="9" hidden="1"/>
    <cellStyle name="Följd hyperlänk" xfId="32" builtinId="9" hidden="1"/>
    <cellStyle name="Följd hyperlänk" xfId="34" builtinId="9" hidden="1"/>
    <cellStyle name="Följd hyperlänk" xfId="36" builtinId="9" hidden="1"/>
    <cellStyle name="Följd hyperlänk" xfId="38" builtinId="9" hidden="1"/>
    <cellStyle name="Följd hyperlänk" xfId="40" builtinId="9" hidden="1"/>
    <cellStyle name="Följd hyperlänk" xfId="42" builtinId="9" hidden="1"/>
    <cellStyle name="Följd hyperlänk" xfId="44" builtinId="9" hidden="1"/>
    <cellStyle name="Följd hyperlänk" xfId="46" builtinId="9" hidden="1"/>
    <cellStyle name="Följd hyperlänk" xfId="48" builtinId="9" hidden="1"/>
    <cellStyle name="Följd hyperlänk" xfId="50" builtinId="9" hidden="1"/>
    <cellStyle name="Följd hyperlänk" xfId="52" builtinId="9" hidden="1"/>
    <cellStyle name="Följd hyperlänk" xfId="54" builtinId="9" hidden="1"/>
    <cellStyle name="Följd hyperlänk" xfId="56" builtinId="9" hidden="1"/>
    <cellStyle name="Följd hyperlänk" xfId="58" builtinId="9" hidden="1"/>
    <cellStyle name="Följd hyperlänk" xfId="60" builtinId="9" hidden="1"/>
    <cellStyle name="Följd hyperlänk" xfId="62" builtinId="9" hidden="1"/>
    <cellStyle name="Följd hyperlänk" xfId="64" builtinId="9" hidden="1"/>
    <cellStyle name="Följd hyperlänk" xfId="66" builtinId="9" hidden="1"/>
    <cellStyle name="Följd hyperlänk" xfId="68" builtinId="9" hidden="1"/>
    <cellStyle name="Följd hyperlänk" xfId="70" builtinId="9" hidden="1"/>
    <cellStyle name="Följd hyperlänk" xfId="72" builtinId="9" hidden="1"/>
    <cellStyle name="Följd hyperlänk" xfId="74" builtinId="9" hidden="1"/>
    <cellStyle name="Följd hyperlänk" xfId="76" builtinId="9" hidden="1"/>
    <cellStyle name="Följd hyperlänk" xfId="78" builtinId="9" hidden="1"/>
    <cellStyle name="Följd hyperlänk" xfId="80" builtinId="9" hidden="1"/>
    <cellStyle name="Följd hyperlänk" xfId="82" builtinId="9" hidden="1"/>
    <cellStyle name="Följd hyperlänk" xfId="84" builtinId="9" hidden="1"/>
    <cellStyle name="Följd hyperlänk" xfId="86" builtinId="9" hidden="1"/>
    <cellStyle name="Följd hyperlänk" xfId="88" builtinId="9" hidden="1"/>
    <cellStyle name="Följd hyperlänk" xfId="90" builtinId="9" hidden="1"/>
    <cellStyle name="Följd hyperlänk" xfId="92" builtinId="9" hidden="1"/>
    <cellStyle name="Följd hyperlänk" xfId="94" builtinId="9" hidden="1"/>
    <cellStyle name="Följd hyperlänk" xfId="96" builtinId="9" hidden="1"/>
    <cellStyle name="Följd hyperlänk" xfId="98" builtinId="9" hidden="1"/>
    <cellStyle name="Följd hyperlänk" xfId="100" builtinId="9" hidden="1"/>
    <cellStyle name="Följd hyperlänk" xfId="102" builtinId="9" hidden="1"/>
    <cellStyle name="Följd hyperlänk" xfId="104" builtinId="9" hidden="1"/>
    <cellStyle name="Följd hyperlänk" xfId="106" builtinId="9" hidden="1"/>
    <cellStyle name="Följd hyperlänk" xfId="108" builtinId="9" hidden="1"/>
    <cellStyle name="Följd hyperlänk" xfId="110" builtinId="9" hidden="1"/>
    <cellStyle name="Följd hyperlänk" xfId="112" builtinId="9" hidden="1"/>
    <cellStyle name="Följd hyperlänk" xfId="114" builtinId="9" hidden="1"/>
    <cellStyle name="Följd hyperlänk" xfId="116" builtinId="9" hidden="1"/>
    <cellStyle name="Följd hyperlänk" xfId="118" builtinId="9" hidden="1"/>
    <cellStyle name="Följd hyperlänk" xfId="120" builtinId="9" hidden="1"/>
    <cellStyle name="Följd hyperlänk" xfId="122" builtinId="9" hidden="1"/>
    <cellStyle name="Följd hyperlänk" xfId="124" builtinId="9" hidden="1"/>
    <cellStyle name="Följd hyperlänk" xfId="126" builtinId="9" hidden="1"/>
    <cellStyle name="Följd hyperlänk" xfId="128" builtinId="9" hidden="1"/>
    <cellStyle name="Följd hyperlänk" xfId="130" builtinId="9" hidden="1"/>
    <cellStyle name="Följd hyperlänk" xfId="132" builtinId="9" hidden="1"/>
    <cellStyle name="Följd hyperlänk" xfId="134" builtinId="9" hidden="1"/>
    <cellStyle name="Följd hyperlänk" xfId="136" builtinId="9" hidden="1"/>
    <cellStyle name="Följd hyperlänk" xfId="138" builtinId="9" hidden="1"/>
    <cellStyle name="Följd hyperlänk" xfId="140" builtinId="9" hidden="1"/>
    <cellStyle name="Följd hyperlänk" xfId="142" builtinId="9" hidden="1"/>
    <cellStyle name="Följd hyperlänk" xfId="144" builtinId="9" hidden="1"/>
    <cellStyle name="Följd hyperlänk" xfId="146" builtinId="9" hidden="1"/>
    <cellStyle name="Följd hyperlänk" xfId="148" builtinId="9" hidden="1"/>
    <cellStyle name="Följd hyperlänk" xfId="150" builtinId="9" hidden="1"/>
    <cellStyle name="Följd hyperlänk" xfId="152" builtinId="9" hidden="1"/>
    <cellStyle name="Följd hyperlänk" xfId="154" builtinId="9" hidden="1"/>
    <cellStyle name="Följd hyperlänk" xfId="156" builtinId="9" hidden="1"/>
    <cellStyle name="Följd hyperlänk" xfId="158" builtinId="9" hidden="1"/>
    <cellStyle name="Följd hyperlänk" xfId="160" builtinId="9" hidden="1"/>
    <cellStyle name="Följd hyperlänk" xfId="162" builtinId="9" hidden="1"/>
    <cellStyle name="Följd hyperlänk" xfId="164" builtinId="9" hidden="1"/>
    <cellStyle name="Följd hyperlänk" xfId="166" builtinId="9" hidden="1"/>
    <cellStyle name="Följd hyperlänk" xfId="168" builtinId="9" hidden="1"/>
    <cellStyle name="Följd hyperlänk" xfId="170" builtinId="9" hidden="1"/>
    <cellStyle name="Följd hyperlänk" xfId="172" builtinId="9" hidden="1"/>
    <cellStyle name="Följd hyperlänk" xfId="174" builtinId="9" hidden="1"/>
    <cellStyle name="Följd hyperlänk" xfId="176" builtinId="9" hidden="1"/>
    <cellStyle name="Följd hyperlänk" xfId="178" builtinId="9" hidden="1"/>
    <cellStyle name="Följd hyperlänk" xfId="180" builtinId="9" hidden="1"/>
    <cellStyle name="Följd hyperlänk" xfId="182" builtinId="9" hidden="1"/>
    <cellStyle name="Följd hyperlänk" xfId="184" builtinId="9" hidden="1"/>
    <cellStyle name="Följd hyperlänk" xfId="186" builtinId="9" hidden="1"/>
    <cellStyle name="Följd hyperlänk" xfId="188" builtinId="9" hidden="1"/>
    <cellStyle name="Följd hyperlänk" xfId="190" builtinId="9" hidden="1"/>
    <cellStyle name="Följd hyperlänk" xfId="192" builtinId="9" hidden="1"/>
    <cellStyle name="Följd hyperlänk" xfId="194" builtinId="9" hidden="1"/>
    <cellStyle name="Följd hyperlänk" xfId="196" builtinId="9" hidden="1"/>
    <cellStyle name="Följd hyperlänk" xfId="198" builtinId="9" hidden="1"/>
    <cellStyle name="Följd hyperlänk" xfId="200" builtinId="9" hidden="1"/>
    <cellStyle name="Följd hyperlänk" xfId="202" builtinId="9" hidden="1"/>
    <cellStyle name="Följd hyperlänk" xfId="204" builtinId="9" hidden="1"/>
    <cellStyle name="Följd hyperlänk" xfId="206" builtinId="9" hidden="1"/>
    <cellStyle name="Följd hyperlänk" xfId="208" builtinId="9" hidden="1"/>
    <cellStyle name="Följd hyperlänk" xfId="210" builtinId="9" hidden="1"/>
    <cellStyle name="Följd hyperlänk" xfId="212" builtinId="9" hidden="1"/>
    <cellStyle name="Följd hyperlänk" xfId="214" builtinId="9" hidden="1"/>
    <cellStyle name="Följd hyperlänk" xfId="216" builtinId="9" hidden="1"/>
    <cellStyle name="Följd hyperlänk" xfId="218" builtinId="9" hidden="1"/>
    <cellStyle name="Följd hyperlänk" xfId="220" builtinId="9" hidden="1"/>
    <cellStyle name="Följd hyperlänk" xfId="222" builtinId="9" hidden="1"/>
    <cellStyle name="Följd hyperlänk" xfId="224" builtinId="9" hidden="1"/>
    <cellStyle name="Följd hyperlänk" xfId="226" builtinId="9" hidden="1"/>
    <cellStyle name="Följd hyperlänk" xfId="228" builtinId="9" hidden="1"/>
    <cellStyle name="Följd hyperlänk" xfId="230" builtinId="9" hidden="1"/>
    <cellStyle name="Följd hyperlänk" xfId="232" builtinId="9" hidden="1"/>
    <cellStyle name="Följd hyperlänk" xfId="234" builtinId="9" hidden="1"/>
    <cellStyle name="Följd hyperlänk" xfId="236" builtinId="9" hidden="1"/>
    <cellStyle name="Följd hyperlänk" xfId="238" builtinId="9" hidden="1"/>
    <cellStyle name="Följd hyperlänk" xfId="240" builtinId="9" hidden="1"/>
    <cellStyle name="Följd hyperlänk" xfId="242" builtinId="9" hidden="1"/>
    <cellStyle name="Följd hyperlänk" xfId="244" builtinId="9" hidden="1"/>
    <cellStyle name="Följd hyperlänk" xfId="246" builtinId="9" hidden="1"/>
    <cellStyle name="Följd hyperlänk" xfId="248" builtinId="9" hidden="1"/>
    <cellStyle name="Följd hyperlänk" xfId="250" builtinId="9" hidden="1"/>
    <cellStyle name="Följd hyperlänk" xfId="252" builtinId="9" hidden="1"/>
    <cellStyle name="Följd hyperlänk" xfId="254" builtinId="9" hidden="1"/>
    <cellStyle name="Följd hyperlänk" xfId="256" builtinId="9" hidden="1"/>
    <cellStyle name="Följd hyperlänk" xfId="258" builtinId="9" hidden="1"/>
    <cellStyle name="Följd hyperlänk" xfId="260" builtinId="9" hidden="1"/>
    <cellStyle name="Följd hyperlänk" xfId="262" builtinId="9" hidden="1"/>
    <cellStyle name="Följd hyperlänk" xfId="264" builtinId="9" hidden="1"/>
    <cellStyle name="Följd hyperlänk" xfId="266" builtinId="9" hidden="1"/>
    <cellStyle name="Följd hyperlänk" xfId="268" builtinId="9" hidden="1"/>
    <cellStyle name="Följd hyperlänk" xfId="270" builtinId="9" hidden="1"/>
    <cellStyle name="Följd hyperlänk" xfId="272" builtinId="9" hidden="1"/>
    <cellStyle name="Följd hyperlänk" xfId="274" builtinId="9" hidden="1"/>
    <cellStyle name="Följd hyperlänk" xfId="276" builtinId="9" hidden="1"/>
    <cellStyle name="Följd hyperlänk" xfId="278" builtinId="9" hidden="1"/>
    <cellStyle name="Följd hyperlänk" xfId="280" builtinId="9" hidden="1"/>
    <cellStyle name="Följd hyperlänk" xfId="282" builtinId="9" hidden="1"/>
    <cellStyle name="Följd hyperlänk" xfId="284" builtinId="9" hidden="1"/>
    <cellStyle name="Följd hyperlänk" xfId="286" builtinId="9" hidden="1"/>
    <cellStyle name="Följd hyperlänk" xfId="288" builtinId="9" hidden="1"/>
    <cellStyle name="Följd hyperlänk" xfId="290" builtinId="9" hidden="1"/>
    <cellStyle name="Följd hyperlänk" xfId="292" builtinId="9" hidden="1"/>
    <cellStyle name="Följd hyperlänk" xfId="294" builtinId="9" hidden="1"/>
    <cellStyle name="Följd hyperlänk" xfId="296" builtinId="9" hidden="1"/>
    <cellStyle name="Följd hyperlänk" xfId="298" builtinId="9" hidden="1"/>
    <cellStyle name="Följd hyperlänk" xfId="300" builtinId="9" hidden="1"/>
    <cellStyle name="Följd hyperlänk" xfId="302" builtinId="9" hidden="1"/>
    <cellStyle name="Följd hyperlänk" xfId="304" builtinId="9" hidden="1"/>
    <cellStyle name="Följd hyperlänk" xfId="306" builtinId="9" hidden="1"/>
    <cellStyle name="Följd hyperlänk" xfId="308" builtinId="9" hidden="1"/>
    <cellStyle name="Följd hyperlänk" xfId="310" builtinId="9" hidden="1"/>
    <cellStyle name="Följd hyperlänk" xfId="312" builtinId="9" hidden="1"/>
    <cellStyle name="Följd hyperlänk" xfId="314" builtinId="9" hidden="1"/>
    <cellStyle name="Följd hyperlänk" xfId="316" builtinId="9" hidden="1"/>
    <cellStyle name="Följd hyperlänk" xfId="318" builtinId="9" hidden="1"/>
    <cellStyle name="Följd hyperlänk" xfId="320" builtinId="9" hidden="1"/>
    <cellStyle name="Följd hyperlänk" xfId="322" builtinId="9" hidden="1"/>
    <cellStyle name="Följd hyperlänk" xfId="324" builtinId="9" hidden="1"/>
    <cellStyle name="Följd hyperlänk" xfId="326" builtinId="9" hidden="1"/>
    <cellStyle name="Följd hyperlänk" xfId="328" builtinId="9" hidden="1"/>
    <cellStyle name="Följd hyperlänk" xfId="330" builtinId="9" hidden="1"/>
    <cellStyle name="Följd hyperlänk" xfId="332" builtinId="9" hidden="1"/>
    <cellStyle name="Följd hyperlänk" xfId="334" builtinId="9" hidden="1"/>
    <cellStyle name="Följd hyperlänk" xfId="336" builtinId="9" hidden="1"/>
    <cellStyle name="Följd hyperlänk" xfId="338" builtinId="9" hidden="1"/>
    <cellStyle name="Följd hyperlänk" xfId="340" builtinId="9" hidden="1"/>
    <cellStyle name="Följd hyperlänk" xfId="342" builtinId="9" hidden="1"/>
    <cellStyle name="Följd hyperlänk" xfId="344" builtinId="9" hidden="1"/>
    <cellStyle name="Följd hyperlänk" xfId="346" builtinId="9" hidden="1"/>
    <cellStyle name="Följd hyperlänk" xfId="348" builtinId="9" hidden="1"/>
    <cellStyle name="Följd hyperlänk" xfId="350" builtinId="9" hidden="1"/>
    <cellStyle name="Följd hyperlänk" xfId="352" builtinId="9" hidden="1"/>
    <cellStyle name="Följd hyperlänk" xfId="354" builtinId="9" hidden="1"/>
    <cellStyle name="Följd hyperlänk" xfId="356" builtinId="9" hidden="1"/>
    <cellStyle name="Följd hyperlänk" xfId="358" builtinId="9" hidden="1"/>
    <cellStyle name="Följd hyperlänk" xfId="360" builtinId="9" hidden="1"/>
    <cellStyle name="Följd hyperlänk" xfId="362" builtinId="9" hidden="1"/>
    <cellStyle name="Följd hyperlänk" xfId="364" builtinId="9" hidden="1"/>
    <cellStyle name="Följd hyperlänk" xfId="366" builtinId="9" hidden="1"/>
    <cellStyle name="Följd hyperlänk" xfId="368" builtinId="9" hidden="1"/>
    <cellStyle name="Följd hyperlänk" xfId="370" builtinId="9" hidden="1"/>
    <cellStyle name="Följd hyperlänk" xfId="372" builtinId="9" hidden="1"/>
    <cellStyle name="Följd hyperlänk" xfId="374" builtinId="9" hidden="1"/>
    <cellStyle name="Följd hyperlänk" xfId="376" builtinId="9" hidden="1"/>
    <cellStyle name="Följd hyperlänk" xfId="378" builtinId="9" hidden="1"/>
    <cellStyle name="Följd hyperlänk" xfId="380" builtinId="9" hidden="1"/>
    <cellStyle name="Följd hyperlänk" xfId="382" builtinId="9" hidden="1"/>
    <cellStyle name="Följd hyperlänk" xfId="384" builtinId="9" hidden="1"/>
    <cellStyle name="Följd hyperlänk" xfId="386" builtinId="9" hidden="1"/>
    <cellStyle name="Följd hyperlänk" xfId="388" builtinId="9" hidden="1"/>
    <cellStyle name="Följd hyperlänk" xfId="390" builtinId="9" hidden="1"/>
    <cellStyle name="Följd hyperlänk" xfId="392" builtinId="9" hidden="1"/>
    <cellStyle name="Följd hyperlänk" xfId="394" builtinId="9" hidden="1"/>
    <cellStyle name="Följd hyperlänk" xfId="396" builtinId="9" hidden="1"/>
    <cellStyle name="Följd hyperlänk" xfId="398" builtinId="9" hidden="1"/>
    <cellStyle name="Följd hyperlänk" xfId="400" builtinId="9" hidden="1"/>
    <cellStyle name="Följd hyperlänk" xfId="402" builtinId="9" hidden="1"/>
    <cellStyle name="Följd hyperlänk" xfId="404" builtinId="9" hidden="1"/>
    <cellStyle name="Följd hyperlänk" xfId="406" builtinId="9" hidden="1"/>
    <cellStyle name="Följd hyperlänk" xfId="408" builtinId="9" hidden="1"/>
    <cellStyle name="Följd hyperlänk" xfId="410" builtinId="9" hidden="1"/>
    <cellStyle name="Följd hyperlänk" xfId="412" builtinId="9" hidden="1"/>
    <cellStyle name="Följd hyperlänk" xfId="414" builtinId="9" hidden="1"/>
    <cellStyle name="Följd hyperlänk" xfId="416" builtinId="9" hidden="1"/>
    <cellStyle name="Följd hyperlänk" xfId="418" builtinId="9" hidden="1"/>
    <cellStyle name="Följd hyperlänk" xfId="420" builtinId="9" hidden="1"/>
    <cellStyle name="Följd hyperlänk" xfId="422" builtinId="9" hidden="1"/>
    <cellStyle name="Följd hyperlänk" xfId="424" builtinId="9" hidden="1"/>
    <cellStyle name="Följd hyperlänk" xfId="426" builtinId="9" hidden="1"/>
    <cellStyle name="Följd hyperlänk" xfId="428" builtinId="9" hidden="1"/>
    <cellStyle name="Följd hyperlänk" xfId="430" builtinId="9" hidden="1"/>
    <cellStyle name="Följd hyperlänk" xfId="432" builtinId="9" hidden="1"/>
    <cellStyle name="Följd hyperlänk" xfId="434" builtinId="9" hidden="1"/>
    <cellStyle name="Följd hyperlänk" xfId="436" builtinId="9" hidden="1"/>
    <cellStyle name="Följd hyperlänk" xfId="438" builtinId="9" hidden="1"/>
    <cellStyle name="Följd hyperlänk" xfId="440" builtinId="9" hidden="1"/>
    <cellStyle name="Följd hyperlänk" xfId="442" builtinId="9" hidden="1"/>
    <cellStyle name="Följd hyperlänk" xfId="444" builtinId="9" hidden="1"/>
    <cellStyle name="Följd hyperlänk" xfId="446" builtinId="9" hidden="1"/>
    <cellStyle name="Följd hyperlänk" xfId="448" builtinId="9" hidden="1"/>
    <cellStyle name="Följd hyperlänk" xfId="450" builtinId="9" hidden="1"/>
    <cellStyle name="Följd hyperlänk" xfId="452" builtinId="9" hidden="1"/>
    <cellStyle name="Följd hyperlänk" xfId="454" builtinId="9" hidden="1"/>
    <cellStyle name="Följd hyperlänk" xfId="456" builtinId="9" hidden="1"/>
    <cellStyle name="Följd hyperlänk" xfId="458" builtinId="9" hidden="1"/>
    <cellStyle name="Följd hyperlänk" xfId="460" builtinId="9" hidden="1"/>
    <cellStyle name="Följd hyperlänk" xfId="462" builtinId="9" hidden="1"/>
    <cellStyle name="Följd hyperlänk" xfId="464" builtinId="9" hidden="1"/>
    <cellStyle name="Följd hyperlänk" xfId="466" builtinId="9" hidden="1"/>
    <cellStyle name="Följd hyperlänk" xfId="468" builtinId="9" hidden="1"/>
    <cellStyle name="Följd hyperlänk" xfId="470" builtinId="9" hidden="1"/>
    <cellStyle name="Följd hyperlänk" xfId="472" builtinId="9" hidden="1"/>
    <cellStyle name="Följd hyperlänk" xfId="474" builtinId="9" hidden="1"/>
    <cellStyle name="Följd hyperlänk" xfId="476" builtinId="9" hidden="1"/>
    <cellStyle name="Följd hyperlänk" xfId="478" builtinId="9" hidden="1"/>
    <cellStyle name="Följd hyperlänk" xfId="480" builtinId="9" hidden="1"/>
    <cellStyle name="Följd hyperlänk" xfId="482" builtinId="9" hidden="1"/>
    <cellStyle name="Följd hyperlänk" xfId="484" builtinId="9" hidden="1"/>
    <cellStyle name="Följd hyperlänk" xfId="486" builtinId="9" hidden="1"/>
    <cellStyle name="Följd hyperlänk" xfId="488" builtinId="9" hidden="1"/>
    <cellStyle name="Följd hyperlänk" xfId="490" builtinId="9" hidden="1"/>
    <cellStyle name="Följd hyperlänk" xfId="492" builtinId="9" hidden="1"/>
    <cellStyle name="Följd hyperlänk" xfId="494" builtinId="9" hidden="1"/>
    <cellStyle name="Följd hyperlänk" xfId="496" builtinId="9" hidden="1"/>
    <cellStyle name="Följd hyperlänk" xfId="498" builtinId="9" hidden="1"/>
    <cellStyle name="Följd hyperlänk" xfId="500" builtinId="9" hidden="1"/>
    <cellStyle name="Följd hyperlänk" xfId="502" builtinId="9" hidden="1"/>
    <cellStyle name="Följd hyperlänk" xfId="504" builtinId="9" hidden="1"/>
    <cellStyle name="Följd hyperlänk" xfId="506"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hidden="1"/>
    <cellStyle name="Hyperlänk" xfId="27" builtinId="8" hidden="1"/>
    <cellStyle name="Hyperlänk" xfId="29" builtinId="8" hidden="1"/>
    <cellStyle name="Hyperlänk" xfId="31" builtinId="8" hidden="1"/>
    <cellStyle name="Hyperlänk" xfId="33" builtinId="8" hidden="1"/>
    <cellStyle name="Hyperlänk" xfId="35" builtinId="8" hidden="1"/>
    <cellStyle name="Hyperlänk" xfId="37" builtinId="8" hidden="1"/>
    <cellStyle name="Hyperlänk" xfId="39" builtinId="8" hidden="1"/>
    <cellStyle name="Hyperlänk" xfId="41" builtinId="8" hidden="1"/>
    <cellStyle name="Hyperlänk" xfId="43" builtinId="8" hidden="1"/>
    <cellStyle name="Hyperlänk" xfId="45" builtinId="8" hidden="1"/>
    <cellStyle name="Hyperlänk" xfId="47" builtinId="8" hidden="1"/>
    <cellStyle name="Hyperlänk" xfId="49" builtinId="8" hidden="1"/>
    <cellStyle name="Hyperlänk" xfId="51" builtinId="8" hidden="1"/>
    <cellStyle name="Hyperlänk" xfId="53" builtinId="8" hidden="1"/>
    <cellStyle name="Hyperlänk" xfId="55" builtinId="8" hidden="1"/>
    <cellStyle name="Hyperlänk" xfId="57" builtinId="8" hidden="1"/>
    <cellStyle name="Hyperlänk" xfId="59" builtinId="8" hidden="1"/>
    <cellStyle name="Hyperlänk" xfId="61" builtinId="8" hidden="1"/>
    <cellStyle name="Hyperlänk" xfId="63" builtinId="8" hidden="1"/>
    <cellStyle name="Hyperlänk" xfId="65" builtinId="8" hidden="1"/>
    <cellStyle name="Hyperlänk" xfId="67" builtinId="8" hidden="1"/>
    <cellStyle name="Hyperlänk" xfId="69" builtinId="8" hidden="1"/>
    <cellStyle name="Hyperlänk" xfId="71" builtinId="8" hidden="1"/>
    <cellStyle name="Hyperlänk" xfId="73" builtinId="8" hidden="1"/>
    <cellStyle name="Hyperlänk" xfId="75" builtinId="8" hidden="1"/>
    <cellStyle name="Hyperlänk" xfId="77" builtinId="8" hidden="1"/>
    <cellStyle name="Hyperlänk" xfId="79" builtinId="8" hidden="1"/>
    <cellStyle name="Hyperlänk" xfId="81" builtinId="8" hidden="1"/>
    <cellStyle name="Hyperlänk" xfId="83" builtinId="8" hidden="1"/>
    <cellStyle name="Hyperlänk" xfId="85" builtinId="8" hidden="1"/>
    <cellStyle name="Hyperlänk" xfId="87" builtinId="8" hidden="1"/>
    <cellStyle name="Hyperlänk" xfId="89" builtinId="8" hidden="1"/>
    <cellStyle name="Hyperlänk" xfId="91" builtinId="8" hidden="1"/>
    <cellStyle name="Hyperlänk" xfId="93" builtinId="8" hidden="1"/>
    <cellStyle name="Hyperlänk" xfId="95" builtinId="8" hidden="1"/>
    <cellStyle name="Hyperlänk" xfId="97" builtinId="8" hidden="1"/>
    <cellStyle name="Hyperlänk" xfId="99" builtinId="8" hidden="1"/>
    <cellStyle name="Hyperlänk" xfId="101" builtinId="8" hidden="1"/>
    <cellStyle name="Hyperlänk" xfId="103" builtinId="8" hidden="1"/>
    <cellStyle name="Hyperlänk" xfId="105" builtinId="8" hidden="1"/>
    <cellStyle name="Hyperlänk" xfId="107" builtinId="8" hidden="1"/>
    <cellStyle name="Hyperlänk" xfId="109" builtinId="8" hidden="1"/>
    <cellStyle name="Hyperlänk" xfId="111" builtinId="8" hidden="1"/>
    <cellStyle name="Hyperlänk" xfId="113" builtinId="8" hidden="1"/>
    <cellStyle name="Hyperlänk" xfId="115" builtinId="8" hidden="1"/>
    <cellStyle name="Hyperlänk" xfId="117" builtinId="8" hidden="1"/>
    <cellStyle name="Hyperlänk" xfId="119" builtinId="8" hidden="1"/>
    <cellStyle name="Hyperlänk" xfId="121" builtinId="8" hidden="1"/>
    <cellStyle name="Hyperlänk" xfId="123" builtinId="8" hidden="1"/>
    <cellStyle name="Hyperlänk" xfId="125" builtinId="8" hidden="1"/>
    <cellStyle name="Hyperlänk" xfId="127" builtinId="8" hidden="1"/>
    <cellStyle name="Hyperlänk" xfId="129" builtinId="8" hidden="1"/>
    <cellStyle name="Hyperlänk" xfId="131" builtinId="8" hidden="1"/>
    <cellStyle name="Hyperlänk" xfId="133" builtinId="8" hidden="1"/>
    <cellStyle name="Hyperlänk" xfId="135" builtinId="8" hidden="1"/>
    <cellStyle name="Hyperlänk" xfId="137" builtinId="8" hidden="1"/>
    <cellStyle name="Hyperlänk" xfId="139" builtinId="8" hidden="1"/>
    <cellStyle name="Hyperlänk" xfId="141" builtinId="8" hidden="1"/>
    <cellStyle name="Hyperlänk" xfId="143" builtinId="8" hidden="1"/>
    <cellStyle name="Hyperlänk" xfId="145" builtinId="8" hidden="1"/>
    <cellStyle name="Hyperlänk" xfId="147" builtinId="8" hidden="1"/>
    <cellStyle name="Hyperlänk" xfId="149" builtinId="8" hidden="1"/>
    <cellStyle name="Hyperlänk" xfId="151" builtinId="8" hidden="1"/>
    <cellStyle name="Hyperlänk" xfId="153" builtinId="8" hidden="1"/>
    <cellStyle name="Hyperlänk" xfId="155" builtinId="8" hidden="1"/>
    <cellStyle name="Hyperlänk" xfId="157" builtinId="8" hidden="1"/>
    <cellStyle name="Hyperlänk" xfId="159" builtinId="8" hidden="1"/>
    <cellStyle name="Hyperlänk" xfId="161" builtinId="8" hidden="1"/>
    <cellStyle name="Hyperlänk" xfId="163" builtinId="8" hidden="1"/>
    <cellStyle name="Hyperlänk" xfId="165" builtinId="8" hidden="1"/>
    <cellStyle name="Hyperlänk" xfId="167" builtinId="8" hidden="1"/>
    <cellStyle name="Hyperlänk" xfId="169" builtinId="8" hidden="1"/>
    <cellStyle name="Hyperlänk" xfId="171" builtinId="8" hidden="1"/>
    <cellStyle name="Hyperlänk" xfId="173" builtinId="8" hidden="1"/>
    <cellStyle name="Hyperlänk" xfId="175" builtinId="8" hidden="1"/>
    <cellStyle name="Hyperlänk" xfId="177" builtinId="8" hidden="1"/>
    <cellStyle name="Hyperlänk" xfId="179" builtinId="8" hidden="1"/>
    <cellStyle name="Hyperlänk" xfId="181" builtinId="8" hidden="1"/>
    <cellStyle name="Hyperlänk" xfId="183" builtinId="8" hidden="1"/>
    <cellStyle name="Hyperlänk" xfId="185" builtinId="8" hidden="1"/>
    <cellStyle name="Hyperlänk" xfId="187" builtinId="8" hidden="1"/>
    <cellStyle name="Hyperlänk" xfId="189" builtinId="8" hidden="1"/>
    <cellStyle name="Hyperlänk" xfId="191" builtinId="8" hidden="1"/>
    <cellStyle name="Hyperlänk" xfId="193" builtinId="8" hidden="1"/>
    <cellStyle name="Hyperlänk" xfId="195" builtinId="8" hidden="1"/>
    <cellStyle name="Hyperlänk" xfId="197" builtinId="8" hidden="1"/>
    <cellStyle name="Hyperlänk" xfId="199" builtinId="8" hidden="1"/>
    <cellStyle name="Hyperlänk" xfId="201" builtinId="8" hidden="1"/>
    <cellStyle name="Hyperlänk" xfId="203" builtinId="8" hidden="1"/>
    <cellStyle name="Hyperlänk" xfId="205" builtinId="8" hidden="1"/>
    <cellStyle name="Hyperlänk" xfId="207" builtinId="8" hidden="1"/>
    <cellStyle name="Hyperlänk" xfId="209" builtinId="8" hidden="1"/>
    <cellStyle name="Hyperlänk" xfId="211" builtinId="8" hidden="1"/>
    <cellStyle name="Hyperlänk" xfId="213" builtinId="8" hidden="1"/>
    <cellStyle name="Hyperlänk" xfId="215" builtinId="8" hidden="1"/>
    <cellStyle name="Hyperlänk" xfId="217" builtinId="8" hidden="1"/>
    <cellStyle name="Hyperlänk" xfId="219" builtinId="8" hidden="1"/>
    <cellStyle name="Hyperlänk" xfId="221" builtinId="8" hidden="1"/>
    <cellStyle name="Hyperlänk" xfId="223" builtinId="8" hidden="1"/>
    <cellStyle name="Hyperlänk" xfId="225" builtinId="8" hidden="1"/>
    <cellStyle name="Hyperlänk" xfId="227" builtinId="8" hidden="1"/>
    <cellStyle name="Hyperlänk" xfId="229" builtinId="8" hidden="1"/>
    <cellStyle name="Hyperlänk" xfId="231" builtinId="8" hidden="1"/>
    <cellStyle name="Hyperlänk" xfId="233" builtinId="8" hidden="1"/>
    <cellStyle name="Hyperlänk" xfId="235" builtinId="8" hidden="1"/>
    <cellStyle name="Hyperlänk" xfId="237" builtinId="8" hidden="1"/>
    <cellStyle name="Hyperlänk" xfId="239" builtinId="8" hidden="1"/>
    <cellStyle name="Hyperlänk" xfId="241" builtinId="8" hidden="1"/>
    <cellStyle name="Hyperlänk" xfId="243" builtinId="8" hidden="1"/>
    <cellStyle name="Hyperlänk" xfId="245" builtinId="8" hidden="1"/>
    <cellStyle name="Hyperlänk" xfId="247" builtinId="8" hidden="1"/>
    <cellStyle name="Hyperlänk" xfId="249" builtinId="8" hidden="1"/>
    <cellStyle name="Hyperlänk" xfId="251" builtinId="8" hidden="1"/>
    <cellStyle name="Hyperlänk" xfId="253" builtinId="8" hidden="1"/>
    <cellStyle name="Hyperlänk" xfId="255" builtinId="8" hidden="1"/>
    <cellStyle name="Hyperlänk" xfId="257" builtinId="8" hidden="1"/>
    <cellStyle name="Hyperlänk" xfId="259" builtinId="8" hidden="1"/>
    <cellStyle name="Hyperlänk" xfId="261" builtinId="8" hidden="1"/>
    <cellStyle name="Hyperlänk" xfId="263" builtinId="8" hidden="1"/>
    <cellStyle name="Hyperlänk" xfId="265" builtinId="8" hidden="1"/>
    <cellStyle name="Hyperlänk" xfId="267" builtinId="8" hidden="1"/>
    <cellStyle name="Hyperlänk" xfId="269" builtinId="8" hidden="1"/>
    <cellStyle name="Hyperlänk" xfId="271" builtinId="8" hidden="1"/>
    <cellStyle name="Hyperlänk" xfId="273" builtinId="8" hidden="1"/>
    <cellStyle name="Hyperlänk" xfId="275" builtinId="8" hidden="1"/>
    <cellStyle name="Hyperlänk" xfId="277" builtinId="8" hidden="1"/>
    <cellStyle name="Hyperlänk" xfId="279" builtinId="8" hidden="1"/>
    <cellStyle name="Hyperlänk" xfId="281" builtinId="8" hidden="1"/>
    <cellStyle name="Hyperlänk" xfId="283" builtinId="8" hidden="1"/>
    <cellStyle name="Hyperlänk" xfId="285" builtinId="8" hidden="1"/>
    <cellStyle name="Hyperlänk" xfId="287" builtinId="8" hidden="1"/>
    <cellStyle name="Hyperlänk" xfId="289" builtinId="8" hidden="1"/>
    <cellStyle name="Hyperlänk" xfId="291" builtinId="8" hidden="1"/>
    <cellStyle name="Hyperlänk" xfId="293" builtinId="8" hidden="1"/>
    <cellStyle name="Hyperlänk" xfId="295" builtinId="8" hidden="1"/>
    <cellStyle name="Hyperlänk" xfId="297" builtinId="8" hidden="1"/>
    <cellStyle name="Hyperlänk" xfId="299" builtinId="8" hidden="1"/>
    <cellStyle name="Hyperlänk" xfId="301" builtinId="8" hidden="1"/>
    <cellStyle name="Hyperlänk" xfId="303" builtinId="8" hidden="1"/>
    <cellStyle name="Hyperlänk" xfId="305" builtinId="8" hidden="1"/>
    <cellStyle name="Hyperlänk" xfId="307" builtinId="8" hidden="1"/>
    <cellStyle name="Hyperlänk" xfId="309" builtinId="8" hidden="1"/>
    <cellStyle name="Hyperlänk" xfId="311" builtinId="8" hidden="1"/>
    <cellStyle name="Hyperlänk" xfId="313" builtinId="8" hidden="1"/>
    <cellStyle name="Hyperlänk" xfId="315" builtinId="8" hidden="1"/>
    <cellStyle name="Hyperlänk" xfId="317" builtinId="8" hidden="1"/>
    <cellStyle name="Hyperlänk" xfId="319" builtinId="8" hidden="1"/>
    <cellStyle name="Hyperlänk" xfId="321" builtinId="8" hidden="1"/>
    <cellStyle name="Hyperlänk" xfId="323" builtinId="8" hidden="1"/>
    <cellStyle name="Hyperlänk" xfId="325" builtinId="8" hidden="1"/>
    <cellStyle name="Hyperlänk" xfId="327" builtinId="8" hidden="1"/>
    <cellStyle name="Hyperlänk" xfId="329" builtinId="8" hidden="1"/>
    <cellStyle name="Hyperlänk" xfId="331" builtinId="8" hidden="1"/>
    <cellStyle name="Hyperlänk" xfId="333" builtinId="8" hidden="1"/>
    <cellStyle name="Hyperlänk" xfId="335" builtinId="8" hidden="1"/>
    <cellStyle name="Hyperlänk" xfId="337" builtinId="8" hidden="1"/>
    <cellStyle name="Hyperlänk" xfId="339" builtinId="8" hidden="1"/>
    <cellStyle name="Hyperlänk" xfId="341" builtinId="8" hidden="1"/>
    <cellStyle name="Hyperlänk" xfId="343" builtinId="8" hidden="1"/>
    <cellStyle name="Hyperlänk" xfId="345" builtinId="8" hidden="1"/>
    <cellStyle name="Hyperlänk" xfId="347" builtinId="8" hidden="1"/>
    <cellStyle name="Hyperlänk" xfId="349" builtinId="8" hidden="1"/>
    <cellStyle name="Hyperlänk" xfId="351" builtinId="8" hidden="1"/>
    <cellStyle name="Hyperlänk" xfId="353" builtinId="8" hidden="1"/>
    <cellStyle name="Hyperlänk" xfId="355" builtinId="8" hidden="1"/>
    <cellStyle name="Hyperlänk" xfId="357" builtinId="8" hidden="1"/>
    <cellStyle name="Hyperlänk" xfId="359" builtinId="8" hidden="1"/>
    <cellStyle name="Hyperlänk" xfId="361" builtinId="8" hidden="1"/>
    <cellStyle name="Hyperlänk" xfId="363" builtinId="8" hidden="1"/>
    <cellStyle name="Hyperlänk" xfId="365" builtinId="8" hidden="1"/>
    <cellStyle name="Hyperlänk" xfId="367" builtinId="8" hidden="1"/>
    <cellStyle name="Hyperlänk" xfId="369" builtinId="8" hidden="1"/>
    <cellStyle name="Hyperlänk" xfId="371" builtinId="8" hidden="1"/>
    <cellStyle name="Hyperlänk" xfId="373" builtinId="8" hidden="1"/>
    <cellStyle name="Hyperlänk" xfId="375" builtinId="8" hidden="1"/>
    <cellStyle name="Hyperlänk" xfId="377" builtinId="8" hidden="1"/>
    <cellStyle name="Hyperlänk" xfId="379" builtinId="8" hidden="1"/>
    <cellStyle name="Hyperlänk" xfId="381" builtinId="8" hidden="1"/>
    <cellStyle name="Hyperlänk" xfId="383" builtinId="8" hidden="1"/>
    <cellStyle name="Hyperlänk" xfId="385" builtinId="8" hidden="1"/>
    <cellStyle name="Hyperlänk" xfId="387" builtinId="8" hidden="1"/>
    <cellStyle name="Hyperlänk" xfId="389" builtinId="8" hidden="1"/>
    <cellStyle name="Hyperlänk" xfId="391" builtinId="8" hidden="1"/>
    <cellStyle name="Hyperlänk" xfId="393" builtinId="8" hidden="1"/>
    <cellStyle name="Hyperlänk" xfId="395" builtinId="8" hidden="1"/>
    <cellStyle name="Hyperlänk" xfId="397" builtinId="8" hidden="1"/>
    <cellStyle name="Hyperlänk" xfId="399" builtinId="8" hidden="1"/>
    <cellStyle name="Hyperlänk" xfId="401" builtinId="8" hidden="1"/>
    <cellStyle name="Hyperlänk" xfId="403" builtinId="8" hidden="1"/>
    <cellStyle name="Hyperlänk" xfId="405" builtinId="8" hidden="1"/>
    <cellStyle name="Hyperlänk" xfId="407" builtinId="8" hidden="1"/>
    <cellStyle name="Hyperlänk" xfId="409" builtinId="8" hidden="1"/>
    <cellStyle name="Hyperlänk" xfId="411" builtinId="8" hidden="1"/>
    <cellStyle name="Hyperlänk" xfId="413" builtinId="8" hidden="1"/>
    <cellStyle name="Hyperlänk" xfId="415" builtinId="8" hidden="1"/>
    <cellStyle name="Hyperlänk" xfId="417" builtinId="8" hidden="1"/>
    <cellStyle name="Hyperlänk" xfId="419" builtinId="8" hidden="1"/>
    <cellStyle name="Hyperlänk" xfId="421" builtinId="8" hidden="1"/>
    <cellStyle name="Hyperlänk" xfId="423" builtinId="8" hidden="1"/>
    <cellStyle name="Hyperlänk" xfId="425" builtinId="8" hidden="1"/>
    <cellStyle name="Hyperlänk" xfId="427" builtinId="8" hidden="1"/>
    <cellStyle name="Hyperlänk" xfId="429" builtinId="8" hidden="1"/>
    <cellStyle name="Hyperlänk" xfId="431" builtinId="8" hidden="1"/>
    <cellStyle name="Hyperlänk" xfId="433" builtinId="8" hidden="1"/>
    <cellStyle name="Hyperlänk" xfId="435" builtinId="8" hidden="1"/>
    <cellStyle name="Hyperlänk" xfId="437" builtinId="8" hidden="1"/>
    <cellStyle name="Hyperlänk" xfId="439" builtinId="8" hidden="1"/>
    <cellStyle name="Hyperlänk" xfId="441" builtinId="8" hidden="1"/>
    <cellStyle name="Hyperlänk" xfId="443" builtinId="8" hidden="1"/>
    <cellStyle name="Hyperlänk" xfId="445" builtinId="8" hidden="1"/>
    <cellStyle name="Hyperlänk" xfId="447" builtinId="8" hidden="1"/>
    <cellStyle name="Hyperlänk" xfId="449" builtinId="8" hidden="1"/>
    <cellStyle name="Hyperlänk" xfId="451" builtinId="8" hidden="1"/>
    <cellStyle name="Hyperlänk" xfId="453" builtinId="8" hidden="1"/>
    <cellStyle name="Hyperlänk" xfId="455" builtinId="8" hidden="1"/>
    <cellStyle name="Hyperlänk" xfId="457" builtinId="8" hidden="1"/>
    <cellStyle name="Hyperlänk" xfId="459" builtinId="8" hidden="1"/>
    <cellStyle name="Hyperlänk" xfId="461" builtinId="8" hidden="1"/>
    <cellStyle name="Hyperlänk" xfId="463" builtinId="8" hidden="1"/>
    <cellStyle name="Hyperlänk" xfId="465" builtinId="8" hidden="1"/>
    <cellStyle name="Hyperlänk" xfId="467" builtinId="8" hidden="1"/>
    <cellStyle name="Hyperlänk" xfId="469" builtinId="8" hidden="1"/>
    <cellStyle name="Hyperlänk" xfId="471" builtinId="8" hidden="1"/>
    <cellStyle name="Hyperlänk" xfId="473" builtinId="8" hidden="1"/>
    <cellStyle name="Hyperlänk" xfId="475" builtinId="8" hidden="1"/>
    <cellStyle name="Hyperlänk" xfId="477" builtinId="8" hidden="1"/>
    <cellStyle name="Hyperlänk" xfId="479" builtinId="8" hidden="1"/>
    <cellStyle name="Hyperlänk" xfId="481" builtinId="8" hidden="1"/>
    <cellStyle name="Hyperlänk" xfId="483" builtinId="8" hidden="1"/>
    <cellStyle name="Hyperlänk" xfId="485" builtinId="8" hidden="1"/>
    <cellStyle name="Hyperlänk" xfId="487" builtinId="8" hidden="1"/>
    <cellStyle name="Hyperlänk" xfId="489" builtinId="8" hidden="1"/>
    <cellStyle name="Hyperlänk" xfId="491" builtinId="8" hidden="1"/>
    <cellStyle name="Hyperlänk" xfId="493" builtinId="8" hidden="1"/>
    <cellStyle name="Hyperlänk" xfId="495" builtinId="8" hidden="1"/>
    <cellStyle name="Hyperlänk" xfId="497" builtinId="8" hidden="1"/>
    <cellStyle name="Hyperlänk" xfId="499" builtinId="8" hidden="1"/>
    <cellStyle name="Hyperlänk" xfId="501" builtinId="8" hidden="1"/>
    <cellStyle name="Hyperlänk" xfId="503" builtinId="8" hidden="1"/>
    <cellStyle name="Hyperlänk" xfId="50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'Testdata (exempel)'!$A$1</c:f>
              <c:strCache>
                <c:ptCount val="1"/>
                <c:pt idx="0">
                  <c:v>Effekt (W)</c:v>
                </c:pt>
              </c:strCache>
            </c:strRef>
          </c:tx>
          <c:spPr>
            <a:ln w="28575">
              <a:noFill/>
            </a:ln>
          </c:spPr>
          <c:trendline>
            <c:trendlineType val="poly"/>
            <c:order val="2"/>
            <c:forward val="25.0"/>
            <c:backward val="25.0"/>
            <c:dispRSqr val="0"/>
            <c:dispEq val="0"/>
          </c:trendline>
          <c:trendline>
            <c:trendlineType val="poly"/>
            <c:order val="2"/>
            <c:forward val="5.0"/>
            <c:backward val="5.0"/>
            <c:dispRSqr val="0"/>
            <c:dispEq val="1"/>
            <c:trendlineLbl>
              <c:layout>
                <c:manualLayout>
                  <c:x val="-0.400968044182947"/>
                  <c:y val="-0.127288343430232"/>
                </c:manualLayout>
              </c:layout>
              <c:tx>
                <c:rich>
                  <a:bodyPr/>
                  <a:lstStyle/>
                  <a:p>
                    <a:pPr>
                      <a:defRPr/>
                    </a:pPr>
                    <a:r>
                      <a:rPr lang="sv-SE" baseline="0">
                        <a:solidFill>
                          <a:schemeClr val="accent1"/>
                        </a:solidFill>
                      </a:rPr>
                      <a:t>y = -0,0916x</a:t>
                    </a:r>
                    <a:r>
                      <a:rPr lang="sv-SE" baseline="30000">
                        <a:solidFill>
                          <a:schemeClr val="accent1"/>
                        </a:solidFill>
                      </a:rPr>
                      <a:t>2</a:t>
                    </a:r>
                    <a:r>
                      <a:rPr lang="sv-SE" baseline="0">
                        <a:solidFill>
                          <a:schemeClr val="accent1"/>
                        </a:solidFill>
                      </a:rPr>
                      <a:t> + 19,67x - 170,61</a:t>
                    </a:r>
                    <a:endParaRPr lang="sv-SE">
                      <a:solidFill>
                        <a:schemeClr val="accent1"/>
                      </a:solidFill>
                    </a:endParaRPr>
                  </a:p>
                </c:rich>
              </c:tx>
              <c:numFmt formatCode="General" sourceLinked="0"/>
            </c:trendlineLbl>
          </c:trendline>
          <c:xVal>
            <c:numRef>
              <c:f>'Testdata (exempel)'!$B$2:$B$9</c:f>
              <c:numCache>
                <c:formatCode>General</c:formatCode>
                <c:ptCount val="8"/>
                <c:pt idx="0">
                  <c:v>90.0</c:v>
                </c:pt>
                <c:pt idx="1">
                  <c:v>109.0</c:v>
                </c:pt>
                <c:pt idx="2">
                  <c:v>119.0</c:v>
                </c:pt>
                <c:pt idx="3">
                  <c:v>124.0</c:v>
                </c:pt>
                <c:pt idx="4">
                  <c:v>127.0</c:v>
                </c:pt>
                <c:pt idx="5">
                  <c:v>129.0</c:v>
                </c:pt>
                <c:pt idx="6">
                  <c:v>129.0</c:v>
                </c:pt>
                <c:pt idx="7">
                  <c:v>130.0</c:v>
                </c:pt>
              </c:numCache>
            </c:numRef>
          </c:xVal>
          <c:yVal>
            <c:numRef>
              <c:f>'Testdata (exempel)'!$A$2:$A$9</c:f>
              <c:numCache>
                <c:formatCode>General</c:formatCode>
                <c:ptCount val="8"/>
                <c:pt idx="0">
                  <c:v>861.0</c:v>
                </c:pt>
                <c:pt idx="1">
                  <c:v>870.0</c:v>
                </c:pt>
                <c:pt idx="2">
                  <c:v>881.0</c:v>
                </c:pt>
                <c:pt idx="3">
                  <c:v>875.0</c:v>
                </c:pt>
                <c:pt idx="4">
                  <c:v>856.0</c:v>
                </c:pt>
                <c:pt idx="5">
                  <c:v>838.0</c:v>
                </c:pt>
                <c:pt idx="6">
                  <c:v>843.0</c:v>
                </c:pt>
                <c:pt idx="7">
                  <c:v>826.0</c:v>
                </c:pt>
              </c:numCache>
            </c:numRef>
          </c:yVal>
          <c:smooth val="0"/>
        </c:ser>
        <c:ser>
          <c:idx val="1"/>
          <c:order val="1"/>
          <c:tx>
            <c:strRef>
              <c:f>'(Exempel) Testformulär'!#REF!</c:f>
              <c:strCache>
                <c:ptCount val="1"/>
                <c:pt idx="0">
                  <c:v>#REF!</c:v>
                </c:pt>
              </c:strCache>
            </c:strRef>
          </c:tx>
          <c:spPr>
            <a:ln w="28575">
              <a:noFill/>
            </a:ln>
          </c:spPr>
          <c:trendline>
            <c:spPr>
              <a:ln w="12700" cmpd="sng"/>
            </c:spPr>
            <c:trendlineType val="linear"/>
            <c:forward val="5.0"/>
            <c:backward val="5.0"/>
            <c:dispRSqr val="0"/>
            <c:dispEq val="1"/>
            <c:trendlineLbl>
              <c:layout>
                <c:manualLayout>
                  <c:x val="0.30551891102304"/>
                  <c:y val="-0.567254321838001"/>
                </c:manualLayout>
              </c:layout>
              <c:tx>
                <c:rich>
                  <a:bodyPr/>
                  <a:lstStyle/>
                  <a:p>
                    <a:pPr>
                      <a:defRPr/>
                    </a:pPr>
                    <a:r>
                      <a:rPr lang="sv-SE" baseline="0">
                        <a:solidFill>
                          <a:srgbClr val="C0504D"/>
                        </a:solidFill>
                      </a:rPr>
                      <a:t>y = -4,2175x + 901,04</a:t>
                    </a:r>
                    <a:endParaRPr lang="sv-SE">
                      <a:solidFill>
                        <a:srgbClr val="C0504D"/>
                      </a:solidFill>
                    </a:endParaRPr>
                  </a:p>
                </c:rich>
              </c:tx>
              <c:numFmt formatCode="General" sourceLinked="0"/>
            </c:trendlineLbl>
          </c:trendline>
          <c:trendline>
            <c:trendlineType val="linear"/>
            <c:forward val="5.0"/>
            <c:backward val="5.0"/>
            <c:dispRSqr val="0"/>
            <c:dispEq val="1"/>
            <c:trendlineLbl>
              <c:tx>
                <c:rich>
                  <a:bodyPr/>
                  <a:lstStyle/>
                  <a:p>
                    <a:pPr>
                      <a:defRPr/>
                    </a:pPr>
                    <a:endParaRPr lang="sv-SE" baseline="0"/>
                  </a:p>
                  <a:p>
                    <a:pPr>
                      <a:defRPr/>
                    </a:pPr>
                    <a:endParaRPr lang="sv-SE"/>
                  </a:p>
                </c:rich>
              </c:tx>
              <c:numFmt formatCode="General" sourceLinked="0"/>
            </c:trendlineLbl>
          </c:trendline>
          <c:xVal>
            <c:numRef>
              <c:f>'Testdata (exempel)'!$B$2:$B$9</c:f>
              <c:numCache>
                <c:formatCode>General</c:formatCode>
                <c:ptCount val="8"/>
                <c:pt idx="0">
                  <c:v>90.0</c:v>
                </c:pt>
                <c:pt idx="1">
                  <c:v>109.0</c:v>
                </c:pt>
                <c:pt idx="2">
                  <c:v>119.0</c:v>
                </c:pt>
                <c:pt idx="3">
                  <c:v>124.0</c:v>
                </c:pt>
                <c:pt idx="4">
                  <c:v>127.0</c:v>
                </c:pt>
                <c:pt idx="5">
                  <c:v>129.0</c:v>
                </c:pt>
                <c:pt idx="6">
                  <c:v>129.0</c:v>
                </c:pt>
                <c:pt idx="7">
                  <c:v>130.0</c:v>
                </c:pt>
              </c:numCache>
            </c:numRef>
          </c:xVal>
          <c:yVal>
            <c:numRef>
              <c:f>'Testdata (exempel)'!$C$2:$C$9</c:f>
              <c:numCache>
                <c:formatCode>0.00</c:formatCode>
                <c:ptCount val="8"/>
                <c:pt idx="0">
                  <c:v>522.0282133414167</c:v>
                </c:pt>
                <c:pt idx="1">
                  <c:v>435.5380356171396</c:v>
                </c:pt>
                <c:pt idx="2">
                  <c:v>403.982246906967</c:v>
                </c:pt>
                <c:pt idx="3">
                  <c:v>385.0522816739403</c:v>
                </c:pt>
                <c:pt idx="4">
                  <c:v>367.7929303576938</c:v>
                </c:pt>
                <c:pt idx="5">
                  <c:v>354.4766573050055</c:v>
                </c:pt>
                <c:pt idx="6">
                  <c:v>356.5916731600473</c:v>
                </c:pt>
                <c:pt idx="7">
                  <c:v>346.712922181729</c:v>
                </c:pt>
              </c:numCache>
            </c:numRef>
          </c:yVal>
          <c:smooth val="0"/>
        </c:ser>
        <c:dLbls>
          <c:showLegendKey val="0"/>
          <c:showVal val="0"/>
          <c:showCatName val="0"/>
          <c:showSerName val="0"/>
          <c:showPercent val="0"/>
          <c:showBubbleSize val="0"/>
        </c:dLbls>
        <c:axId val="1017508048"/>
        <c:axId val="1017511968"/>
      </c:scatterChart>
      <c:valAx>
        <c:axId val="1017508048"/>
        <c:scaling>
          <c:orientation val="minMax"/>
          <c:max val="200.0"/>
          <c:min val="0.0"/>
        </c:scaling>
        <c:delete val="0"/>
        <c:axPos val="b"/>
        <c:numFmt formatCode="General" sourceLinked="1"/>
        <c:majorTickMark val="out"/>
        <c:minorTickMark val="none"/>
        <c:tickLblPos val="nextTo"/>
        <c:crossAx val="1017511968"/>
        <c:crosses val="autoZero"/>
        <c:crossBetween val="midCat"/>
        <c:majorUnit val="25.0"/>
      </c:valAx>
      <c:valAx>
        <c:axId val="1017511968"/>
        <c:scaling>
          <c:orientation val="minMax"/>
        </c:scaling>
        <c:delete val="0"/>
        <c:axPos val="l"/>
        <c:majorGridlines/>
        <c:numFmt formatCode="General" sourceLinked="1"/>
        <c:majorTickMark val="out"/>
        <c:minorTickMark val="none"/>
        <c:tickLblPos val="nextTo"/>
        <c:crossAx val="101750804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'Testdata ÅÅÅÅ-MM-DD'!$A$1</c:f>
              <c:strCache>
                <c:ptCount val="1"/>
                <c:pt idx="0">
                  <c:v>Effekt (W)</c:v>
                </c:pt>
              </c:strCache>
            </c:strRef>
          </c:tx>
          <c:spPr>
            <a:ln w="28575">
              <a:noFill/>
            </a:ln>
          </c:spPr>
          <c:trendline>
            <c:trendlineType val="poly"/>
            <c:order val="2"/>
            <c:forward val="5.0"/>
            <c:backward val="5.0"/>
            <c:dispRSqr val="0"/>
            <c:dispEq val="1"/>
            <c:trendlineLbl>
              <c:layout>
                <c:manualLayout>
                  <c:x val="-0.275258131536219"/>
                  <c:y val="-0.515023018288848"/>
                </c:manualLayout>
              </c:layout>
              <c:numFmt formatCode="General" sourceLinked="0"/>
            </c:trendlineLbl>
          </c:trendline>
          <c:xVal>
            <c:numRef>
              <c:f>'Testdata ÅÅÅÅ-MM-DD'!$B$2:$B$10</c:f>
              <c:numCache>
                <c:formatCode>General</c:formatCode>
                <c:ptCount val="9"/>
              </c:numCache>
            </c:numRef>
          </c:xVal>
          <c:yVal>
            <c:numRef>
              <c:f>'Testdata ÅÅÅÅ-MM-DD'!$A$2:$A$10</c:f>
              <c:numCache>
                <c:formatCode>General</c:formatCode>
                <c:ptCount val="9"/>
              </c:numCache>
            </c:numRef>
          </c:yVal>
          <c:smooth val="0"/>
        </c:ser>
        <c:ser>
          <c:idx val="1"/>
          <c:order val="1"/>
          <c:tx>
            <c:strRef>
              <c:f>'Testdata ÅÅÅÅ-MM-DD'!$C$1</c:f>
              <c:strCache>
                <c:ptCount val="1"/>
                <c:pt idx="0">
                  <c:v>Pedalkraft (N)</c:v>
                </c:pt>
              </c:strCache>
            </c:strRef>
          </c:tx>
          <c:spPr>
            <a:ln w="28575">
              <a:noFill/>
            </a:ln>
          </c:spPr>
          <c:trendline>
            <c:spPr>
              <a:ln w="12700" cmpd="sng"/>
            </c:spPr>
            <c:trendlineType val="linear"/>
            <c:forward val="5.0"/>
            <c:backward val="5.0"/>
            <c:dispRSqr val="0"/>
            <c:dispEq val="0"/>
          </c:trendline>
          <c:trendline>
            <c:trendlineType val="linear"/>
            <c:forward val="5.0"/>
            <c:backward val="5.0"/>
            <c:dispRSqr val="0"/>
            <c:dispEq val="1"/>
            <c:trendlineLbl>
              <c:layout>
                <c:manualLayout>
                  <c:x val="0.246568081428846"/>
                  <c:y val="-0.725567457422455"/>
                </c:manualLayout>
              </c:layout>
              <c:numFmt formatCode="General" sourceLinked="0"/>
            </c:trendlineLbl>
          </c:trendline>
          <c:xVal>
            <c:numRef>
              <c:f>'Testdata ÅÅÅÅ-MM-DD'!$B$2:$B$10</c:f>
              <c:numCache>
                <c:formatCode>General</c:formatCode>
                <c:ptCount val="9"/>
              </c:numCache>
            </c:numRef>
          </c:xVal>
          <c:yVal>
            <c:numRef>
              <c:f>'Testdata ÅÅÅÅ-MM-DD'!$C$2:$C$10</c:f>
              <c:numCache>
                <c:formatCode>0.00</c:formatCode>
                <c:ptCount val="9"/>
                <c:pt idx="0">
                  <c:v>0.0</c:v>
                </c:pt>
                <c:pt idx="1">
                  <c:v>0.0</c:v>
                </c:pt>
                <c:pt idx="2">
                  <c:v>0.0</c:v>
                </c:pt>
                <c:pt idx="3">
                  <c:v>0.0</c:v>
                </c:pt>
                <c:pt idx="4">
                  <c:v>0.0</c:v>
                </c:pt>
                <c:pt idx="5">
                  <c:v>0.0</c:v>
                </c:pt>
                <c:pt idx="6">
                  <c:v>0.0</c:v>
                </c:pt>
                <c:pt idx="7">
                  <c:v>0.0</c:v>
                </c:pt>
                <c:pt idx="8">
                  <c:v>0.0</c:v>
                </c:pt>
              </c:numCache>
            </c:numRef>
          </c:yVal>
          <c:smooth val="0"/>
        </c:ser>
        <c:dLbls>
          <c:showLegendKey val="0"/>
          <c:showVal val="0"/>
          <c:showCatName val="0"/>
          <c:showSerName val="0"/>
          <c:showPercent val="0"/>
          <c:showBubbleSize val="0"/>
        </c:dLbls>
        <c:axId val="1016513200"/>
        <c:axId val="1016517184"/>
      </c:scatterChart>
      <c:valAx>
        <c:axId val="1016513200"/>
        <c:scaling>
          <c:orientation val="minMax"/>
          <c:max val="200.0"/>
          <c:min val="0.0"/>
        </c:scaling>
        <c:delete val="0"/>
        <c:axPos val="b"/>
        <c:numFmt formatCode="General" sourceLinked="1"/>
        <c:majorTickMark val="out"/>
        <c:minorTickMark val="none"/>
        <c:tickLblPos val="nextTo"/>
        <c:crossAx val="1016517184"/>
        <c:crosses val="autoZero"/>
        <c:crossBetween val="midCat"/>
        <c:majorUnit val="10.0"/>
      </c:valAx>
      <c:valAx>
        <c:axId val="1016517184"/>
        <c:scaling>
          <c:orientation val="minMax"/>
        </c:scaling>
        <c:delete val="0"/>
        <c:axPos val="l"/>
        <c:majorGridlines/>
        <c:numFmt formatCode="General" sourceLinked="1"/>
        <c:majorTickMark val="out"/>
        <c:minorTickMark val="none"/>
        <c:tickLblPos val="nextTo"/>
        <c:crossAx val="1016513200"/>
        <c:crosses val="autoZero"/>
        <c:crossBetween val="midCat"/>
        <c:majorUnit val="100.0"/>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165100</xdr:colOff>
      <xdr:row>1</xdr:row>
      <xdr:rowOff>25400</xdr:rowOff>
    </xdr:from>
    <xdr:to>
      <xdr:col>14</xdr:col>
      <xdr:colOff>501650</xdr:colOff>
      <xdr:row>28</xdr:row>
      <xdr:rowOff>15875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1</xdr:row>
      <xdr:rowOff>25400</xdr:rowOff>
    </xdr:from>
    <xdr:to>
      <xdr:col>14</xdr:col>
      <xdr:colOff>361950</xdr:colOff>
      <xdr:row>28</xdr:row>
      <xdr:rowOff>15875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A16" sqref="A16"/>
    </sheetView>
  </sheetViews>
  <sheetFormatPr baseColWidth="10" defaultRowHeight="15" x14ac:dyDescent="0.2"/>
  <cols>
    <col min="1" max="1" width="96.5" style="4" customWidth="1"/>
    <col min="8" max="9" width="12.83203125" customWidth="1"/>
  </cols>
  <sheetData>
    <row r="1" spans="1:7" ht="26" x14ac:dyDescent="0.2">
      <c r="A1" s="31" t="s">
        <v>16</v>
      </c>
    </row>
    <row r="2" spans="1:7" x14ac:dyDescent="0.2">
      <c r="B2" s="4"/>
      <c r="C2" s="4"/>
      <c r="D2" s="4"/>
      <c r="E2" s="4"/>
      <c r="F2" s="5"/>
      <c r="G2" s="5"/>
    </row>
    <row r="3" spans="1:7" ht="105" x14ac:dyDescent="0.2">
      <c r="A3" s="20" t="s">
        <v>31</v>
      </c>
      <c r="B3" s="20"/>
      <c r="C3" s="20"/>
      <c r="D3" s="20"/>
      <c r="E3" s="4"/>
      <c r="F3" s="20"/>
      <c r="G3" s="20"/>
    </row>
    <row r="5" spans="1:7" ht="30" x14ac:dyDescent="0.2">
      <c r="A5" s="20" t="s">
        <v>17</v>
      </c>
    </row>
    <row r="7" spans="1:7" x14ac:dyDescent="0.2">
      <c r="A7" s="20" t="s">
        <v>36</v>
      </c>
    </row>
    <row r="9" spans="1:7" x14ac:dyDescent="0.2">
      <c r="A9" s="32" t="s">
        <v>33</v>
      </c>
      <c r="B9" s="8"/>
    </row>
    <row r="10" spans="1:7" x14ac:dyDescent="0.2">
      <c r="A10" s="33" t="s">
        <v>35</v>
      </c>
      <c r="B10" s="8"/>
    </row>
    <row r="11" spans="1:7" x14ac:dyDescent="0.2">
      <c r="A11" s="34" t="s">
        <v>34</v>
      </c>
    </row>
    <row r="13" spans="1:7" x14ac:dyDescent="0.2">
      <c r="A13" s="5" t="s">
        <v>28</v>
      </c>
    </row>
    <row r="14" spans="1:7" x14ac:dyDescent="0.2">
      <c r="A14" s="20" t="s">
        <v>42</v>
      </c>
    </row>
    <row r="15" spans="1:7" x14ac:dyDescent="0.2">
      <c r="A15" s="5" t="s">
        <v>29</v>
      </c>
    </row>
    <row r="16" spans="1:7" x14ac:dyDescent="0.2">
      <c r="A16" s="20" t="s">
        <v>41</v>
      </c>
    </row>
  </sheetData>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enableFormatConditionsCalculation="0"/>
  <dimension ref="A1:D102"/>
  <sheetViews>
    <sheetView workbookViewId="0">
      <selection activeCell="A2" sqref="A2:B9"/>
    </sheetView>
  </sheetViews>
  <sheetFormatPr baseColWidth="10" defaultRowHeight="15" x14ac:dyDescent="0.2"/>
  <cols>
    <col min="1" max="1" width="22.83203125" style="21" customWidth="1"/>
    <col min="2" max="4" width="15.83203125" style="21" customWidth="1"/>
  </cols>
  <sheetData>
    <row r="1" spans="1:4" x14ac:dyDescent="0.2">
      <c r="A1" s="19" t="s">
        <v>13</v>
      </c>
      <c r="B1" s="19" t="s">
        <v>12</v>
      </c>
      <c r="C1" s="19" t="s">
        <v>25</v>
      </c>
      <c r="D1" s="19" t="s">
        <v>30</v>
      </c>
    </row>
    <row r="2" spans="1:4" x14ac:dyDescent="0.2">
      <c r="A2" s="23">
        <v>861</v>
      </c>
      <c r="B2" s="23">
        <v>90</v>
      </c>
      <c r="C2" s="9">
        <f>((A2*60)/(B2*2*PI()*B16))</f>
        <v>522.02821334141674</v>
      </c>
      <c r="D2" s="9">
        <f>SUM(B2*B16*2*PI()/60)</f>
        <v>1.6493361431346412</v>
      </c>
    </row>
    <row r="3" spans="1:4" x14ac:dyDescent="0.2">
      <c r="A3" s="23">
        <v>870</v>
      </c>
      <c r="B3" s="23">
        <v>109</v>
      </c>
      <c r="C3" s="9">
        <f>((A3*60)/(B3*2*PI()*B16))</f>
        <v>435.5380356171396</v>
      </c>
      <c r="D3" s="9">
        <f>SUM(B3*B16*2*PI()/60)</f>
        <v>1.99752932890751</v>
      </c>
    </row>
    <row r="4" spans="1:4" x14ac:dyDescent="0.2">
      <c r="A4" s="23">
        <v>881</v>
      </c>
      <c r="B4" s="23">
        <v>119</v>
      </c>
      <c r="C4" s="9">
        <f>((A4*60)/(B4*2*PI()*B16))</f>
        <v>403.98224690696702</v>
      </c>
      <c r="D4" s="9">
        <f>SUM(B4*B16*2*PI()/60)</f>
        <v>2.1807889003669145</v>
      </c>
    </row>
    <row r="5" spans="1:4" x14ac:dyDescent="0.2">
      <c r="A5" s="23">
        <v>875</v>
      </c>
      <c r="B5" s="23">
        <v>124</v>
      </c>
      <c r="C5" s="9">
        <f>((A5*60)/(B5*2*PI()*B16))</f>
        <v>385.0522816739404</v>
      </c>
      <c r="D5" s="9">
        <f>SUM(B5*B16*2*PI()/60)</f>
        <v>2.2724186860966169</v>
      </c>
    </row>
    <row r="6" spans="1:4" x14ac:dyDescent="0.2">
      <c r="A6" s="23">
        <v>856</v>
      </c>
      <c r="B6" s="23">
        <v>127</v>
      </c>
      <c r="C6" s="9">
        <f>((A6*60)/(B6*2*PI()*B16))</f>
        <v>367.79293035769382</v>
      </c>
      <c r="D6" s="9">
        <f>SUM(B6*B16*2*PI()/60)</f>
        <v>2.327396557534438</v>
      </c>
    </row>
    <row r="7" spans="1:4" x14ac:dyDescent="0.2">
      <c r="A7" s="23">
        <v>838</v>
      </c>
      <c r="B7" s="23">
        <v>129</v>
      </c>
      <c r="C7" s="9">
        <f>((A7*60)/(B7*2*PI()*B16))</f>
        <v>354.47665730500546</v>
      </c>
      <c r="D7" s="9">
        <f>SUM(B7*B16*2*PI()/60)</f>
        <v>2.3640484718263193</v>
      </c>
    </row>
    <row r="8" spans="1:4" x14ac:dyDescent="0.2">
      <c r="A8" s="23">
        <v>843</v>
      </c>
      <c r="B8" s="23">
        <v>129</v>
      </c>
      <c r="C8" s="9">
        <f>((A8*60)/(B8*2*PI()*B16))</f>
        <v>356.59167316004726</v>
      </c>
      <c r="D8" s="9">
        <f>SUM(B8*B16*2*PI()/60)</f>
        <v>2.3640484718263193</v>
      </c>
    </row>
    <row r="9" spans="1:4" x14ac:dyDescent="0.2">
      <c r="A9" s="23">
        <v>826</v>
      </c>
      <c r="B9" s="23">
        <v>130</v>
      </c>
      <c r="C9" s="9">
        <f>((A9*60)/(B9*2*PI()*B16))</f>
        <v>346.71292218172903</v>
      </c>
      <c r="D9" s="9">
        <f>SUM(B9*B16*2*PI()/60)</f>
        <v>2.3823744289722599</v>
      </c>
    </row>
    <row r="10" spans="1:4" x14ac:dyDescent="0.2">
      <c r="A10" s="24"/>
      <c r="B10" s="24"/>
      <c r="C10" s="9"/>
      <c r="D10" s="9"/>
    </row>
    <row r="11" spans="1:4" x14ac:dyDescent="0.2">
      <c r="A11" s="14"/>
      <c r="B11" s="14"/>
      <c r="C11" s="14"/>
      <c r="D11" s="14"/>
    </row>
    <row r="12" spans="1:4" x14ac:dyDescent="0.2">
      <c r="A12" s="13" t="s">
        <v>8</v>
      </c>
      <c r="B12" s="29">
        <f>19.67/(2*0.0916)</f>
        <v>107.36899563318778</v>
      </c>
      <c r="C12" s="38" t="s">
        <v>39</v>
      </c>
      <c r="D12" s="39"/>
    </row>
    <row r="13" spans="1:4" x14ac:dyDescent="0.2">
      <c r="A13" s="13" t="s">
        <v>6</v>
      </c>
      <c r="B13" s="30">
        <f xml:space="preserve"> -0.0916*B12^2+19.67*B12-170.61</f>
        <v>885.36407205240187</v>
      </c>
      <c r="C13" s="38" t="s">
        <v>37</v>
      </c>
      <c r="D13" s="39"/>
    </row>
    <row r="14" spans="1:4" x14ac:dyDescent="0.2">
      <c r="A14" s="13" t="s">
        <v>19</v>
      </c>
      <c r="B14" s="24">
        <v>65</v>
      </c>
      <c r="C14" s="35"/>
      <c r="D14" s="35"/>
    </row>
    <row r="15" spans="1:4" x14ac:dyDescent="0.2">
      <c r="A15" s="13" t="s">
        <v>7</v>
      </c>
      <c r="B15" s="9">
        <f>SUM(B13/B14)</f>
        <v>13.620985723883106</v>
      </c>
      <c r="C15" s="35"/>
      <c r="D15" s="35"/>
    </row>
    <row r="16" spans="1:4" x14ac:dyDescent="0.2">
      <c r="A16" s="13" t="s">
        <v>15</v>
      </c>
      <c r="B16" s="27">
        <v>0.17499999999999999</v>
      </c>
      <c r="C16" s="35"/>
      <c r="D16" s="35"/>
    </row>
    <row r="17" spans="1:4" x14ac:dyDescent="0.2">
      <c r="A17" s="13" t="s">
        <v>24</v>
      </c>
      <c r="B17" s="29">
        <v>901.04</v>
      </c>
      <c r="C17" s="38" t="s">
        <v>40</v>
      </c>
      <c r="D17" s="39"/>
    </row>
    <row r="18" spans="1:4" x14ac:dyDescent="0.2">
      <c r="A18" s="13" t="s">
        <v>26</v>
      </c>
      <c r="B18" s="9">
        <f>(B17/B14)</f>
        <v>13.862153846153845</v>
      </c>
      <c r="C18" s="35"/>
      <c r="D18" s="35"/>
    </row>
    <row r="19" spans="1:4" x14ac:dyDescent="0.2">
      <c r="A19" s="13" t="s">
        <v>9</v>
      </c>
      <c r="B19" s="29">
        <f xml:space="preserve"> -901.04/-4.2175</f>
        <v>213.64315352697093</v>
      </c>
      <c r="C19" s="38" t="s">
        <v>38</v>
      </c>
      <c r="D19" s="39"/>
    </row>
    <row r="20" spans="1:4" x14ac:dyDescent="0.2">
      <c r="A20" s="12"/>
      <c r="B20" s="12"/>
      <c r="C20" s="12"/>
      <c r="D20" s="12"/>
    </row>
    <row r="21" spans="1:4" x14ac:dyDescent="0.2">
      <c r="A21" s="36" t="s">
        <v>14</v>
      </c>
      <c r="B21" s="37"/>
      <c r="C21" s="37"/>
      <c r="D21" s="37"/>
    </row>
    <row r="22" spans="1:4" x14ac:dyDescent="0.2">
      <c r="A22" s="19" t="s">
        <v>13</v>
      </c>
      <c r="B22" s="19" t="s">
        <v>12</v>
      </c>
      <c r="C22" s="19" t="s">
        <v>11</v>
      </c>
      <c r="D22" s="19" t="s">
        <v>18</v>
      </c>
    </row>
    <row r="23" spans="1:4" x14ac:dyDescent="0.2">
      <c r="A23" s="23"/>
      <c r="B23" s="23"/>
      <c r="C23" s="23"/>
      <c r="D23" s="23"/>
    </row>
    <row r="24" spans="1:4" x14ac:dyDescent="0.2">
      <c r="A24" s="23">
        <v>861</v>
      </c>
      <c r="B24" s="23">
        <v>90</v>
      </c>
      <c r="C24" s="28">
        <v>6</v>
      </c>
      <c r="D24" s="28" t="s">
        <v>27</v>
      </c>
    </row>
    <row r="25" spans="1:4" x14ac:dyDescent="0.2">
      <c r="A25" s="23">
        <v>870</v>
      </c>
      <c r="B25" s="23">
        <v>109</v>
      </c>
      <c r="C25" s="28"/>
      <c r="D25" s="28"/>
    </row>
    <row r="26" spans="1:4" x14ac:dyDescent="0.2">
      <c r="A26" s="23">
        <v>881</v>
      </c>
      <c r="B26" s="23">
        <v>119</v>
      </c>
      <c r="C26" s="28"/>
      <c r="D26" s="28"/>
    </row>
    <row r="27" spans="1:4" x14ac:dyDescent="0.2">
      <c r="A27" s="23">
        <v>875</v>
      </c>
      <c r="B27" s="23">
        <v>124</v>
      </c>
      <c r="C27" s="28"/>
      <c r="D27" s="28"/>
    </row>
    <row r="28" spans="1:4" x14ac:dyDescent="0.2">
      <c r="A28" s="23">
        <v>856</v>
      </c>
      <c r="B28" s="23">
        <v>127</v>
      </c>
      <c r="C28" s="28"/>
      <c r="D28" s="28"/>
    </row>
    <row r="29" spans="1:4" x14ac:dyDescent="0.2">
      <c r="A29" s="23">
        <v>838</v>
      </c>
      <c r="B29" s="23">
        <v>129</v>
      </c>
      <c r="C29" s="28"/>
      <c r="D29" s="28"/>
    </row>
    <row r="30" spans="1:4" x14ac:dyDescent="0.2">
      <c r="A30" s="23">
        <v>843</v>
      </c>
      <c r="B30" s="23">
        <v>129</v>
      </c>
      <c r="C30" s="28"/>
      <c r="D30" s="28"/>
    </row>
    <row r="31" spans="1:4" x14ac:dyDescent="0.2">
      <c r="A31" s="23">
        <v>826</v>
      </c>
      <c r="B31" s="23">
        <v>130</v>
      </c>
      <c r="C31" s="28"/>
      <c r="D31" s="28"/>
    </row>
    <row r="32" spans="1:4" x14ac:dyDescent="0.2">
      <c r="A32" s="23"/>
      <c r="B32" s="23"/>
      <c r="C32" s="28"/>
      <c r="D32" s="28"/>
    </row>
    <row r="33" spans="1:4" x14ac:dyDescent="0.2">
      <c r="A33" s="23"/>
      <c r="B33" s="23"/>
      <c r="C33" s="28"/>
      <c r="D33" s="28"/>
    </row>
    <row r="34" spans="1:4" x14ac:dyDescent="0.2">
      <c r="A34" s="23">
        <v>788</v>
      </c>
      <c r="B34" s="23">
        <v>78</v>
      </c>
      <c r="C34" s="28" t="s">
        <v>32</v>
      </c>
      <c r="D34" s="28" t="s">
        <v>27</v>
      </c>
    </row>
    <row r="35" spans="1:4" x14ac:dyDescent="0.2">
      <c r="A35" s="23">
        <v>833</v>
      </c>
      <c r="B35" s="23">
        <v>101</v>
      </c>
      <c r="C35" s="28"/>
      <c r="D35" s="28"/>
    </row>
    <row r="36" spans="1:4" x14ac:dyDescent="0.2">
      <c r="A36" s="23">
        <v>831</v>
      </c>
      <c r="B36" s="23">
        <v>104</v>
      </c>
      <c r="C36" s="28"/>
      <c r="D36" s="28"/>
    </row>
    <row r="37" spans="1:4" x14ac:dyDescent="0.2">
      <c r="A37" s="23">
        <v>826</v>
      </c>
      <c r="B37" s="23">
        <v>109</v>
      </c>
      <c r="C37" s="28"/>
      <c r="D37" s="28"/>
    </row>
    <row r="38" spans="1:4" x14ac:dyDescent="0.2">
      <c r="A38" s="23">
        <v>817</v>
      </c>
      <c r="B38" s="23">
        <v>112</v>
      </c>
      <c r="C38" s="28"/>
      <c r="D38" s="28"/>
    </row>
    <row r="39" spans="1:4" x14ac:dyDescent="0.2">
      <c r="A39" s="23">
        <v>809</v>
      </c>
      <c r="B39" s="23">
        <v>116</v>
      </c>
      <c r="C39" s="28"/>
      <c r="D39" s="28"/>
    </row>
    <row r="40" spans="1:4" x14ac:dyDescent="0.2">
      <c r="A40" s="23">
        <v>799</v>
      </c>
      <c r="B40" s="23">
        <v>119</v>
      </c>
      <c r="C40" s="28"/>
      <c r="D40" s="28"/>
    </row>
    <row r="41" spans="1:4" x14ac:dyDescent="0.2">
      <c r="A41" s="23">
        <v>754</v>
      </c>
      <c r="B41" s="23">
        <v>120</v>
      </c>
      <c r="C41" s="28"/>
      <c r="D41" s="28"/>
    </row>
    <row r="42" spans="1:4" x14ac:dyDescent="0.2">
      <c r="A42" s="23"/>
      <c r="B42" s="23"/>
      <c r="C42" s="28"/>
      <c r="D42" s="28"/>
    </row>
    <row r="43" spans="1:4" x14ac:dyDescent="0.2">
      <c r="A43" s="23"/>
      <c r="B43" s="23"/>
      <c r="C43" s="28"/>
      <c r="D43" s="28"/>
    </row>
    <row r="44" spans="1:4" x14ac:dyDescent="0.2">
      <c r="A44" s="23"/>
      <c r="B44" s="23"/>
      <c r="C44" s="28"/>
      <c r="D44" s="28"/>
    </row>
    <row r="45" spans="1:4" x14ac:dyDescent="0.2">
      <c r="A45" s="23"/>
      <c r="B45" s="23"/>
      <c r="C45" s="28"/>
      <c r="D45" s="28"/>
    </row>
    <row r="46" spans="1:4" x14ac:dyDescent="0.2">
      <c r="A46" s="23"/>
      <c r="B46" s="23"/>
      <c r="C46" s="28"/>
      <c r="D46" s="28"/>
    </row>
    <row r="47" spans="1:4" x14ac:dyDescent="0.2">
      <c r="A47" s="23"/>
      <c r="B47" s="23"/>
      <c r="C47" s="28"/>
      <c r="D47" s="28"/>
    </row>
    <row r="48" spans="1:4" x14ac:dyDescent="0.2">
      <c r="A48" s="23"/>
      <c r="B48" s="23"/>
      <c r="C48" s="28"/>
      <c r="D48" s="28"/>
    </row>
    <row r="49" spans="1:4" x14ac:dyDescent="0.2">
      <c r="A49" s="23"/>
      <c r="B49" s="23"/>
      <c r="C49" s="28"/>
      <c r="D49" s="28"/>
    </row>
    <row r="50" spans="1:4" x14ac:dyDescent="0.2">
      <c r="A50" s="23"/>
      <c r="B50" s="23"/>
      <c r="C50" s="28"/>
      <c r="D50" s="28"/>
    </row>
    <row r="51" spans="1:4" x14ac:dyDescent="0.2">
      <c r="A51" s="23"/>
      <c r="B51" s="23"/>
      <c r="C51" s="28"/>
      <c r="D51" s="28"/>
    </row>
    <row r="52" spans="1:4" x14ac:dyDescent="0.2">
      <c r="A52" s="23"/>
      <c r="B52" s="23"/>
      <c r="C52" s="28"/>
      <c r="D52" s="28"/>
    </row>
    <row r="53" spans="1:4" x14ac:dyDescent="0.2">
      <c r="A53" s="23"/>
      <c r="B53" s="23"/>
      <c r="C53" s="28"/>
      <c r="D53" s="28"/>
    </row>
    <row r="54" spans="1:4" x14ac:dyDescent="0.2">
      <c r="A54" s="23"/>
      <c r="B54" s="23"/>
      <c r="C54" s="28"/>
      <c r="D54" s="28"/>
    </row>
    <row r="55" spans="1:4" x14ac:dyDescent="0.2">
      <c r="A55" s="23"/>
      <c r="B55" s="23"/>
      <c r="C55" s="28"/>
      <c r="D55" s="28"/>
    </row>
    <row r="56" spans="1:4" x14ac:dyDescent="0.2">
      <c r="A56" s="23"/>
      <c r="B56" s="23"/>
      <c r="C56" s="28"/>
      <c r="D56" s="28"/>
    </row>
    <row r="57" spans="1:4" x14ac:dyDescent="0.2">
      <c r="A57" s="23"/>
      <c r="B57" s="23"/>
      <c r="C57" s="28"/>
      <c r="D57" s="28"/>
    </row>
    <row r="58" spans="1:4" x14ac:dyDescent="0.2">
      <c r="A58" s="23"/>
      <c r="B58" s="23"/>
      <c r="C58" s="28"/>
      <c r="D58" s="28"/>
    </row>
    <row r="59" spans="1:4" x14ac:dyDescent="0.2">
      <c r="A59" s="23"/>
      <c r="B59" s="23"/>
      <c r="C59" s="28"/>
      <c r="D59" s="28"/>
    </row>
    <row r="60" spans="1:4" x14ac:dyDescent="0.2">
      <c r="A60" s="23"/>
      <c r="B60" s="23"/>
      <c r="C60" s="28"/>
      <c r="D60" s="28"/>
    </row>
    <row r="61" spans="1:4" x14ac:dyDescent="0.2">
      <c r="A61" s="23"/>
      <c r="B61" s="23"/>
      <c r="C61" s="28"/>
      <c r="D61" s="28"/>
    </row>
    <row r="62" spans="1:4" x14ac:dyDescent="0.2">
      <c r="A62" s="23"/>
      <c r="B62" s="23"/>
      <c r="C62" s="28"/>
      <c r="D62" s="28"/>
    </row>
    <row r="63" spans="1:4" x14ac:dyDescent="0.2">
      <c r="A63" s="23"/>
      <c r="B63" s="23"/>
      <c r="C63" s="28"/>
      <c r="D63" s="28"/>
    </row>
    <row r="64" spans="1:4" x14ac:dyDescent="0.2">
      <c r="A64" s="23"/>
      <c r="B64" s="23"/>
      <c r="C64" s="28"/>
      <c r="D64" s="28"/>
    </row>
    <row r="65" spans="1:4" x14ac:dyDescent="0.2">
      <c r="A65" s="23"/>
      <c r="B65" s="23"/>
      <c r="C65" s="28"/>
      <c r="D65" s="28"/>
    </row>
    <row r="66" spans="1:4" x14ac:dyDescent="0.2">
      <c r="A66" s="23"/>
      <c r="B66" s="23"/>
      <c r="C66" s="28"/>
      <c r="D66" s="28"/>
    </row>
    <row r="67" spans="1:4" x14ac:dyDescent="0.2">
      <c r="A67" s="23"/>
      <c r="B67" s="23"/>
      <c r="C67" s="28"/>
      <c r="D67" s="28"/>
    </row>
    <row r="68" spans="1:4" x14ac:dyDescent="0.2">
      <c r="A68" s="23"/>
      <c r="B68" s="23"/>
      <c r="C68" s="28"/>
      <c r="D68" s="28"/>
    </row>
    <row r="69" spans="1:4" x14ac:dyDescent="0.2">
      <c r="A69" s="23"/>
      <c r="B69" s="23"/>
      <c r="C69" s="28"/>
      <c r="D69" s="28"/>
    </row>
    <row r="70" spans="1:4" x14ac:dyDescent="0.2">
      <c r="C70" s="22"/>
      <c r="D70" s="22"/>
    </row>
    <row r="71" spans="1:4" x14ac:dyDescent="0.2">
      <c r="C71" s="22"/>
      <c r="D71" s="22"/>
    </row>
    <row r="72" spans="1:4" x14ac:dyDescent="0.2">
      <c r="C72" s="22"/>
      <c r="D72" s="22"/>
    </row>
    <row r="73" spans="1:4" x14ac:dyDescent="0.2">
      <c r="C73" s="22"/>
      <c r="D73" s="22"/>
    </row>
    <row r="74" spans="1:4" x14ac:dyDescent="0.2">
      <c r="C74" s="22"/>
      <c r="D74" s="22"/>
    </row>
    <row r="75" spans="1:4" x14ac:dyDescent="0.2">
      <c r="C75" s="22"/>
      <c r="D75" s="22"/>
    </row>
    <row r="76" spans="1:4" x14ac:dyDescent="0.2">
      <c r="C76" s="22"/>
      <c r="D76" s="22"/>
    </row>
    <row r="77" spans="1:4" x14ac:dyDescent="0.2">
      <c r="C77" s="22"/>
      <c r="D77" s="22"/>
    </row>
    <row r="78" spans="1:4" x14ac:dyDescent="0.2">
      <c r="C78" s="22"/>
      <c r="D78" s="22"/>
    </row>
    <row r="79" spans="1:4" x14ac:dyDescent="0.2">
      <c r="C79" s="22"/>
      <c r="D79" s="22"/>
    </row>
    <row r="80" spans="1:4" x14ac:dyDescent="0.2">
      <c r="C80" s="22"/>
      <c r="D80" s="22"/>
    </row>
    <row r="81" spans="3:4" x14ac:dyDescent="0.2">
      <c r="C81" s="22"/>
      <c r="D81" s="22"/>
    </row>
    <row r="82" spans="3:4" x14ac:dyDescent="0.2">
      <c r="C82" s="22"/>
      <c r="D82" s="22"/>
    </row>
    <row r="83" spans="3:4" x14ac:dyDescent="0.2">
      <c r="C83" s="22"/>
      <c r="D83" s="22"/>
    </row>
    <row r="84" spans="3:4" x14ac:dyDescent="0.2">
      <c r="C84" s="22"/>
      <c r="D84" s="22"/>
    </row>
    <row r="85" spans="3:4" x14ac:dyDescent="0.2">
      <c r="C85" s="22"/>
      <c r="D85" s="22"/>
    </row>
    <row r="86" spans="3:4" x14ac:dyDescent="0.2">
      <c r="C86" s="22"/>
      <c r="D86" s="22"/>
    </row>
    <row r="87" spans="3:4" x14ac:dyDescent="0.2">
      <c r="C87" s="22"/>
      <c r="D87" s="22"/>
    </row>
    <row r="88" spans="3:4" x14ac:dyDescent="0.2">
      <c r="C88" s="22"/>
      <c r="D88" s="22"/>
    </row>
    <row r="89" spans="3:4" x14ac:dyDescent="0.2">
      <c r="C89" s="22"/>
      <c r="D89" s="22"/>
    </row>
    <row r="90" spans="3:4" x14ac:dyDescent="0.2">
      <c r="C90" s="22"/>
      <c r="D90" s="22"/>
    </row>
    <row r="91" spans="3:4" x14ac:dyDescent="0.2">
      <c r="C91" s="22"/>
      <c r="D91" s="22"/>
    </row>
    <row r="92" spans="3:4" x14ac:dyDescent="0.2">
      <c r="C92" s="22"/>
      <c r="D92" s="22"/>
    </row>
    <row r="93" spans="3:4" x14ac:dyDescent="0.2">
      <c r="C93" s="22"/>
      <c r="D93" s="22"/>
    </row>
    <row r="94" spans="3:4" x14ac:dyDescent="0.2">
      <c r="C94" s="22"/>
      <c r="D94" s="22"/>
    </row>
    <row r="95" spans="3:4" x14ac:dyDescent="0.2">
      <c r="C95" s="22"/>
      <c r="D95" s="22"/>
    </row>
    <row r="96" spans="3:4" x14ac:dyDescent="0.2">
      <c r="C96" s="22"/>
      <c r="D96" s="22"/>
    </row>
    <row r="97" spans="3:4" x14ac:dyDescent="0.2">
      <c r="C97" s="22"/>
      <c r="D97" s="22"/>
    </row>
    <row r="98" spans="3:4" x14ac:dyDescent="0.2">
      <c r="C98" s="22"/>
      <c r="D98" s="22"/>
    </row>
    <row r="99" spans="3:4" x14ac:dyDescent="0.2">
      <c r="C99" s="22"/>
      <c r="D99" s="22"/>
    </row>
    <row r="100" spans="3:4" x14ac:dyDescent="0.2">
      <c r="C100" s="22"/>
      <c r="D100" s="22"/>
    </row>
    <row r="101" spans="3:4" x14ac:dyDescent="0.2">
      <c r="C101" s="22"/>
      <c r="D101" s="22"/>
    </row>
    <row r="102" spans="3:4" x14ac:dyDescent="0.2">
      <c r="C102" s="22"/>
      <c r="D102" s="22"/>
    </row>
  </sheetData>
  <mergeCells count="5">
    <mergeCell ref="A21:D21"/>
    <mergeCell ref="C17:D17"/>
    <mergeCell ref="C19:D19"/>
    <mergeCell ref="C12:D12"/>
    <mergeCell ref="C13:D13"/>
  </mergeCells>
  <phoneticPr fontId="7" type="noConversion"/>
  <pageMargins left="0.75000000000000011" right="0.75000000000000011" top="1" bottom="1" header="0.5" footer="0.5"/>
  <pageSetup paperSize="9" scale="46" orientation="landscape" horizontalDpi="4294967292" verticalDpi="4294967292"/>
  <colBreaks count="1" manualBreakCount="1">
    <brk id="15" max="1048575" man="1"/>
  </colBreak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enableFormatConditionsCalculation="0"/>
  <dimension ref="A1:J11"/>
  <sheetViews>
    <sheetView tabSelected="1" workbookViewId="0">
      <pane xSplit="2" topLeftCell="C1" activePane="topRight" state="frozen"/>
      <selection pane="topRight" activeCell="D8" sqref="D8"/>
    </sheetView>
  </sheetViews>
  <sheetFormatPr baseColWidth="10" defaultRowHeight="15" x14ac:dyDescent="0.2"/>
  <cols>
    <col min="1" max="2" width="18.83203125" style="1" customWidth="1"/>
    <col min="3" max="3" width="18.83203125" style="4" customWidth="1"/>
    <col min="4" max="6" width="18.83203125" style="1" customWidth="1"/>
    <col min="7" max="10" width="18.83203125" style="4" customWidth="1"/>
    <col min="11" max="13" width="18.83203125" style="1" customWidth="1"/>
    <col min="14" max="16384" width="10.83203125" style="1"/>
  </cols>
  <sheetData>
    <row r="1" spans="1:10" ht="30" x14ac:dyDescent="0.2">
      <c r="A1" s="5" t="s">
        <v>2</v>
      </c>
      <c r="B1" s="5" t="s">
        <v>3</v>
      </c>
      <c r="C1" s="5" t="s">
        <v>4</v>
      </c>
      <c r="D1" s="5" t="s">
        <v>5</v>
      </c>
      <c r="E1" s="5" t="s">
        <v>6</v>
      </c>
      <c r="F1" s="5" t="s">
        <v>7</v>
      </c>
      <c r="G1" s="5" t="s">
        <v>8</v>
      </c>
      <c r="H1" s="5" t="s">
        <v>24</v>
      </c>
      <c r="I1" s="5" t="s">
        <v>26</v>
      </c>
      <c r="J1" s="5" t="s">
        <v>9</v>
      </c>
    </row>
    <row r="3" spans="1:10" x14ac:dyDescent="0.2">
      <c r="A3" s="1" t="s">
        <v>2</v>
      </c>
      <c r="B3" s="1" t="s">
        <v>3</v>
      </c>
      <c r="C3" s="7">
        <v>40960</v>
      </c>
      <c r="D3" s="2">
        <f>SUM('Testdata (exempel)'!$B$14)</f>
        <v>65</v>
      </c>
      <c r="E3" s="2">
        <f>SUM('Testdata (exempel)'!$B$13)</f>
        <v>885.36407205240187</v>
      </c>
      <c r="F3" s="2">
        <f>E3/D3</f>
        <v>13.620985723883106</v>
      </c>
      <c r="G3" s="2">
        <f>SUM('Testdata (exempel)'!$B$12)</f>
        <v>107.36899563318778</v>
      </c>
      <c r="H3" s="2">
        <f>SUM('Testdata (exempel)'!$B$17)</f>
        <v>901.04</v>
      </c>
      <c r="I3" s="2">
        <f>SUM(H3/D3)</f>
        <v>13.862153846153845</v>
      </c>
      <c r="J3" s="2">
        <f>SUM('Testdata (exempel)'!$B$19)</f>
        <v>213.64315352697093</v>
      </c>
    </row>
    <row r="5" spans="1:10" x14ac:dyDescent="0.2">
      <c r="B5" s="3" t="s">
        <v>10</v>
      </c>
      <c r="C5" s="6"/>
      <c r="D5" s="2">
        <f t="shared" ref="D5:J5" si="0">AVERAGE(D3:D3)</f>
        <v>65</v>
      </c>
      <c r="E5" s="2">
        <f t="shared" si="0"/>
        <v>885.36407205240187</v>
      </c>
      <c r="F5" s="2">
        <f t="shared" si="0"/>
        <v>13.620985723883106</v>
      </c>
      <c r="G5" s="2">
        <f t="shared" si="0"/>
        <v>107.36899563318778</v>
      </c>
      <c r="H5" s="2">
        <f t="shared" si="0"/>
        <v>901.04</v>
      </c>
      <c r="I5" s="2">
        <f t="shared" si="0"/>
        <v>13.862153846153845</v>
      </c>
      <c r="J5" s="2">
        <f t="shared" si="0"/>
        <v>213.64315352697093</v>
      </c>
    </row>
    <row r="6" spans="1:10" x14ac:dyDescent="0.2">
      <c r="B6" s="3" t="s">
        <v>0</v>
      </c>
      <c r="C6" s="6"/>
      <c r="D6" s="2" t="e">
        <f t="shared" ref="D6:J6" si="1">STDEV(D3:D3)</f>
        <v>#DIV/0!</v>
      </c>
      <c r="E6" s="2" t="e">
        <f t="shared" si="1"/>
        <v>#DIV/0!</v>
      </c>
      <c r="F6" s="2" t="e">
        <f t="shared" si="1"/>
        <v>#DIV/0!</v>
      </c>
      <c r="G6" s="2" t="e">
        <f t="shared" si="1"/>
        <v>#DIV/0!</v>
      </c>
      <c r="H6" s="2" t="e">
        <f t="shared" si="1"/>
        <v>#DIV/0!</v>
      </c>
      <c r="I6" s="2" t="e">
        <f t="shared" si="1"/>
        <v>#DIV/0!</v>
      </c>
      <c r="J6" s="2" t="e">
        <f t="shared" si="1"/>
        <v>#DIV/0!</v>
      </c>
    </row>
    <row r="11" spans="1:10" x14ac:dyDescent="0.2">
      <c r="A11" s="6"/>
      <c r="B11" s="6"/>
      <c r="C11" s="6"/>
    </row>
  </sheetData>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9"/>
  <sheetViews>
    <sheetView workbookViewId="0">
      <selection activeCell="B14" sqref="B14"/>
    </sheetView>
  </sheetViews>
  <sheetFormatPr baseColWidth="10" defaultRowHeight="15" x14ac:dyDescent="0.2"/>
  <cols>
    <col min="1" max="1" width="22.83203125" style="21" customWidth="1"/>
    <col min="2" max="4" width="15.83203125" style="21" customWidth="1"/>
    <col min="6" max="6" width="10.83203125" customWidth="1"/>
  </cols>
  <sheetData>
    <row r="1" spans="1:4" x14ac:dyDescent="0.2">
      <c r="A1" s="19" t="s">
        <v>13</v>
      </c>
      <c r="B1" s="19" t="s">
        <v>12</v>
      </c>
      <c r="C1" s="19" t="s">
        <v>25</v>
      </c>
      <c r="D1" s="19" t="s">
        <v>1</v>
      </c>
    </row>
    <row r="2" spans="1:4" x14ac:dyDescent="0.2">
      <c r="A2" s="23"/>
      <c r="B2" s="23"/>
      <c r="C2" s="25" t="e">
        <f>((A2*60)/(B2*2*PI()*B16))</f>
        <v>#DIV/0!</v>
      </c>
      <c r="D2" s="25">
        <f>SUM(B2*B16*2*PI()/60)</f>
        <v>0</v>
      </c>
    </row>
    <row r="3" spans="1:4" x14ac:dyDescent="0.2">
      <c r="A3" s="23"/>
      <c r="B3" s="23"/>
      <c r="C3" s="25" t="e">
        <f>((A3*60)/(B3*2*PI()*B16))</f>
        <v>#DIV/0!</v>
      </c>
      <c r="D3" s="25">
        <f>SUM(B3*B16*2*PI()/60)</f>
        <v>0</v>
      </c>
    </row>
    <row r="4" spans="1:4" x14ac:dyDescent="0.2">
      <c r="A4" s="23"/>
      <c r="B4" s="23"/>
      <c r="C4" s="25" t="e">
        <f>((A4*60)/(B4*2*PI()*B16))</f>
        <v>#DIV/0!</v>
      </c>
      <c r="D4" s="25">
        <f>SUM(B4*B16*2*PI()/60)</f>
        <v>0</v>
      </c>
    </row>
    <row r="5" spans="1:4" x14ac:dyDescent="0.2">
      <c r="A5" s="23"/>
      <c r="B5" s="23"/>
      <c r="C5" s="25" t="e">
        <f>((A5*60)/(B5*2*PI()*B16))</f>
        <v>#DIV/0!</v>
      </c>
      <c r="D5" s="25">
        <f>SUM(B5*B16*2*PI()/60)</f>
        <v>0</v>
      </c>
    </row>
    <row r="6" spans="1:4" x14ac:dyDescent="0.2">
      <c r="A6" s="23"/>
      <c r="B6" s="23"/>
      <c r="C6" s="25" t="e">
        <f>((A6*60)/(B6*2*PI()*B16))</f>
        <v>#DIV/0!</v>
      </c>
      <c r="D6" s="25">
        <f>SUM(B6*B16*2*PI()/60)</f>
        <v>0</v>
      </c>
    </row>
    <row r="7" spans="1:4" x14ac:dyDescent="0.2">
      <c r="A7" s="23"/>
      <c r="B7" s="23"/>
      <c r="C7" s="25" t="e">
        <f>((A7*60)/(B7*2*PI()*B16))</f>
        <v>#DIV/0!</v>
      </c>
      <c r="D7" s="25">
        <f>SUM(B7*B16*2*PI()/60)</f>
        <v>0</v>
      </c>
    </row>
    <row r="8" spans="1:4" x14ac:dyDescent="0.2">
      <c r="A8" s="23"/>
      <c r="B8" s="23"/>
      <c r="C8" s="25" t="e">
        <f>((A8*60)/(B8*2*PI()*B16))</f>
        <v>#DIV/0!</v>
      </c>
      <c r="D8" s="25">
        <f>SUM(B8*B16*2*PI()/60)</f>
        <v>0</v>
      </c>
    </row>
    <row r="9" spans="1:4" x14ac:dyDescent="0.2">
      <c r="A9" s="23"/>
      <c r="B9" s="23"/>
      <c r="C9" s="25" t="e">
        <f>((A9*60)/(B9*2*PI()*B16))</f>
        <v>#DIV/0!</v>
      </c>
      <c r="D9" s="25">
        <f>SUM(B9*B16*2*PI()/60)</f>
        <v>0</v>
      </c>
    </row>
    <row r="10" spans="1:4" x14ac:dyDescent="0.2">
      <c r="A10" s="24"/>
      <c r="B10" s="24"/>
      <c r="C10" s="25" t="e">
        <f>((A10*60)/(B10*2*PI()*B16))</f>
        <v>#DIV/0!</v>
      </c>
      <c r="D10" s="25">
        <f>SUM(B10*B16*2*PI()/60)</f>
        <v>0</v>
      </c>
    </row>
    <row r="11" spans="1:4" x14ac:dyDescent="0.2">
      <c r="A11" s="11"/>
      <c r="B11" s="11"/>
      <c r="C11" s="11"/>
      <c r="D11" s="11"/>
    </row>
    <row r="12" spans="1:4" x14ac:dyDescent="0.2">
      <c r="A12" s="13" t="s">
        <v>8</v>
      </c>
      <c r="B12" s="29"/>
      <c r="C12" s="14"/>
      <c r="D12" s="14"/>
    </row>
    <row r="13" spans="1:4" x14ac:dyDescent="0.2">
      <c r="A13" s="13" t="s">
        <v>6</v>
      </c>
      <c r="B13" s="30"/>
      <c r="C13" s="14"/>
      <c r="D13" s="14"/>
    </row>
    <row r="14" spans="1:4" x14ac:dyDescent="0.2">
      <c r="A14" s="13" t="s">
        <v>19</v>
      </c>
      <c r="B14" s="24"/>
      <c r="C14" s="14"/>
      <c r="D14" s="14"/>
    </row>
    <row r="15" spans="1:4" x14ac:dyDescent="0.2">
      <c r="A15" s="13" t="s">
        <v>7</v>
      </c>
      <c r="B15" s="26" t="e">
        <f>SUM(B13/B14)</f>
        <v>#DIV/0!</v>
      </c>
      <c r="C15" s="14"/>
      <c r="D15" s="14"/>
    </row>
    <row r="16" spans="1:4" x14ac:dyDescent="0.2">
      <c r="A16" s="13" t="s">
        <v>15</v>
      </c>
      <c r="B16" s="27"/>
      <c r="C16" s="12"/>
      <c r="D16" s="12"/>
    </row>
    <row r="17" spans="1:4" x14ac:dyDescent="0.2">
      <c r="A17" s="13" t="s">
        <v>24</v>
      </c>
      <c r="B17" s="29"/>
      <c r="C17" s="12"/>
      <c r="D17" s="12"/>
    </row>
    <row r="18" spans="1:4" x14ac:dyDescent="0.2">
      <c r="A18" s="13" t="s">
        <v>26</v>
      </c>
      <c r="B18" s="26" t="e">
        <f>(B17/B14)</f>
        <v>#DIV/0!</v>
      </c>
      <c r="C18" s="12"/>
      <c r="D18" s="12"/>
    </row>
    <row r="19" spans="1:4" x14ac:dyDescent="0.2">
      <c r="A19" s="13" t="s">
        <v>9</v>
      </c>
      <c r="B19" s="29"/>
      <c r="C19" s="12"/>
      <c r="D19" s="12"/>
    </row>
    <row r="20" spans="1:4" x14ac:dyDescent="0.2">
      <c r="A20" s="12"/>
      <c r="B20" s="12"/>
      <c r="C20" s="12"/>
      <c r="D20" s="12"/>
    </row>
    <row r="21" spans="1:4" x14ac:dyDescent="0.2">
      <c r="A21" s="36" t="s">
        <v>14</v>
      </c>
      <c r="B21" s="37"/>
      <c r="C21" s="37"/>
      <c r="D21" s="37"/>
    </row>
    <row r="22" spans="1:4" x14ac:dyDescent="0.2">
      <c r="A22" s="19" t="s">
        <v>13</v>
      </c>
      <c r="B22" s="19" t="s">
        <v>12</v>
      </c>
      <c r="C22" s="19" t="s">
        <v>11</v>
      </c>
      <c r="D22" s="19" t="s">
        <v>18</v>
      </c>
    </row>
    <row r="23" spans="1:4" x14ac:dyDescent="0.2">
      <c r="A23" s="23"/>
      <c r="B23" s="23"/>
      <c r="C23" s="28"/>
      <c r="D23" s="28"/>
    </row>
    <row r="24" spans="1:4" x14ac:dyDescent="0.2">
      <c r="A24" s="23"/>
      <c r="B24" s="23"/>
      <c r="C24" s="28"/>
      <c r="D24" s="28"/>
    </row>
    <row r="25" spans="1:4" x14ac:dyDescent="0.2">
      <c r="A25" s="23"/>
      <c r="B25" s="23"/>
      <c r="C25" s="28"/>
      <c r="D25" s="28"/>
    </row>
    <row r="26" spans="1:4" x14ac:dyDescent="0.2">
      <c r="A26" s="23"/>
      <c r="B26" s="23"/>
      <c r="C26" s="28"/>
      <c r="D26" s="28"/>
    </row>
    <row r="27" spans="1:4" x14ac:dyDescent="0.2">
      <c r="A27" s="23"/>
      <c r="B27" s="23"/>
      <c r="C27" s="28"/>
      <c r="D27" s="28"/>
    </row>
    <row r="28" spans="1:4" x14ac:dyDescent="0.2">
      <c r="A28" s="23"/>
      <c r="B28" s="23"/>
      <c r="C28" s="28"/>
      <c r="D28" s="28"/>
    </row>
    <row r="29" spans="1:4" x14ac:dyDescent="0.2">
      <c r="A29" s="23"/>
      <c r="B29" s="23"/>
      <c r="C29" s="28"/>
      <c r="D29" s="28"/>
    </row>
    <row r="30" spans="1:4" x14ac:dyDescent="0.2">
      <c r="A30" s="23"/>
      <c r="B30" s="23"/>
      <c r="C30" s="28"/>
      <c r="D30" s="28"/>
    </row>
    <row r="31" spans="1:4" x14ac:dyDescent="0.2">
      <c r="A31" s="23"/>
      <c r="B31" s="23"/>
      <c r="C31" s="23"/>
      <c r="D31" s="23"/>
    </row>
    <row r="32" spans="1:4" x14ac:dyDescent="0.2">
      <c r="A32" s="23"/>
      <c r="B32" s="23"/>
      <c r="C32" s="23"/>
      <c r="D32" s="23"/>
    </row>
    <row r="33" spans="1:4" x14ac:dyDescent="0.2">
      <c r="A33" s="23"/>
      <c r="B33" s="23"/>
      <c r="C33" s="23"/>
      <c r="D33" s="23"/>
    </row>
    <row r="34" spans="1:4" x14ac:dyDescent="0.2">
      <c r="A34" s="23"/>
      <c r="B34" s="23"/>
      <c r="C34" s="23"/>
      <c r="D34" s="23"/>
    </row>
    <row r="35" spans="1:4" x14ac:dyDescent="0.2">
      <c r="A35" s="23"/>
      <c r="B35" s="23"/>
      <c r="C35" s="23"/>
      <c r="D35" s="23"/>
    </row>
    <row r="36" spans="1:4" x14ac:dyDescent="0.2">
      <c r="A36" s="23"/>
      <c r="B36" s="23"/>
      <c r="C36" s="23"/>
      <c r="D36" s="23"/>
    </row>
    <row r="37" spans="1:4" x14ac:dyDescent="0.2">
      <c r="A37" s="23"/>
      <c r="B37" s="23"/>
      <c r="C37" s="23"/>
      <c r="D37" s="23"/>
    </row>
    <row r="38" spans="1:4" x14ac:dyDescent="0.2">
      <c r="A38" s="23"/>
      <c r="B38" s="23"/>
      <c r="C38" s="23"/>
      <c r="D38" s="23"/>
    </row>
    <row r="39" spans="1:4" x14ac:dyDescent="0.2">
      <c r="A39" s="23"/>
      <c r="B39" s="23"/>
      <c r="C39" s="23"/>
      <c r="D39" s="23"/>
    </row>
    <row r="40" spans="1:4" x14ac:dyDescent="0.2">
      <c r="A40" s="23"/>
      <c r="B40" s="23"/>
      <c r="C40" s="23"/>
      <c r="D40" s="23"/>
    </row>
    <row r="41" spans="1:4" x14ac:dyDescent="0.2">
      <c r="A41" s="23"/>
      <c r="B41" s="23"/>
      <c r="C41" s="23"/>
      <c r="D41" s="23"/>
    </row>
    <row r="42" spans="1:4" x14ac:dyDescent="0.2">
      <c r="A42" s="23"/>
      <c r="B42" s="23"/>
      <c r="C42" s="23"/>
      <c r="D42" s="23"/>
    </row>
    <row r="43" spans="1:4" x14ac:dyDescent="0.2">
      <c r="A43" s="23"/>
      <c r="B43" s="23"/>
      <c r="C43" s="23"/>
      <c r="D43" s="23"/>
    </row>
    <row r="44" spans="1:4" x14ac:dyDescent="0.2">
      <c r="A44" s="23"/>
      <c r="B44" s="23"/>
      <c r="C44" s="23"/>
      <c r="D44" s="23"/>
    </row>
    <row r="45" spans="1:4" x14ac:dyDescent="0.2">
      <c r="A45" s="23"/>
      <c r="B45" s="23"/>
      <c r="C45" s="23"/>
      <c r="D45" s="23"/>
    </row>
    <row r="46" spans="1:4" x14ac:dyDescent="0.2">
      <c r="A46" s="23"/>
      <c r="B46" s="23"/>
      <c r="C46" s="23"/>
      <c r="D46" s="23"/>
    </row>
    <row r="47" spans="1:4" x14ac:dyDescent="0.2">
      <c r="A47" s="23"/>
      <c r="B47" s="23"/>
      <c r="C47" s="23"/>
      <c r="D47" s="23"/>
    </row>
    <row r="48" spans="1:4" x14ac:dyDescent="0.2">
      <c r="A48" s="23"/>
      <c r="B48" s="23"/>
      <c r="C48" s="23"/>
      <c r="D48" s="23"/>
    </row>
    <row r="49" spans="1:4" x14ac:dyDescent="0.2">
      <c r="A49" s="23"/>
      <c r="B49" s="23"/>
      <c r="C49" s="23"/>
      <c r="D49" s="23"/>
    </row>
    <row r="50" spans="1:4" x14ac:dyDescent="0.2">
      <c r="A50" s="23"/>
      <c r="B50" s="23"/>
      <c r="C50" s="23"/>
      <c r="D50" s="23"/>
    </row>
    <row r="51" spans="1:4" x14ac:dyDescent="0.2">
      <c r="A51" s="23"/>
      <c r="B51" s="23"/>
      <c r="C51" s="23"/>
      <c r="D51" s="23"/>
    </row>
    <row r="52" spans="1:4" x14ac:dyDescent="0.2">
      <c r="A52" s="23"/>
      <c r="B52" s="23"/>
      <c r="C52" s="23"/>
      <c r="D52" s="23"/>
    </row>
    <row r="53" spans="1:4" x14ac:dyDescent="0.2">
      <c r="A53" s="23"/>
      <c r="B53" s="23"/>
      <c r="C53" s="23"/>
      <c r="D53" s="23"/>
    </row>
    <row r="54" spans="1:4" x14ac:dyDescent="0.2">
      <c r="A54" s="23"/>
      <c r="B54" s="23"/>
      <c r="C54" s="23"/>
      <c r="D54" s="23"/>
    </row>
    <row r="55" spans="1:4" x14ac:dyDescent="0.2">
      <c r="A55" s="23"/>
      <c r="B55" s="23"/>
      <c r="C55" s="23"/>
      <c r="D55" s="23"/>
    </row>
    <row r="56" spans="1:4" x14ac:dyDescent="0.2">
      <c r="A56" s="23"/>
      <c r="B56" s="23"/>
      <c r="C56" s="23"/>
      <c r="D56" s="23"/>
    </row>
    <row r="57" spans="1:4" x14ac:dyDescent="0.2">
      <c r="A57" s="23"/>
      <c r="B57" s="23"/>
      <c r="C57" s="23"/>
      <c r="D57" s="23"/>
    </row>
    <row r="58" spans="1:4" x14ac:dyDescent="0.2">
      <c r="A58" s="23"/>
      <c r="B58" s="23"/>
      <c r="C58" s="23"/>
      <c r="D58" s="23"/>
    </row>
    <row r="59" spans="1:4" x14ac:dyDescent="0.2">
      <c r="A59" s="23"/>
      <c r="B59" s="23"/>
      <c r="C59" s="23"/>
      <c r="D59" s="23"/>
    </row>
    <row r="60" spans="1:4" x14ac:dyDescent="0.2">
      <c r="A60" s="23"/>
      <c r="B60" s="23"/>
      <c r="C60" s="23"/>
      <c r="D60" s="23"/>
    </row>
    <row r="61" spans="1:4" x14ac:dyDescent="0.2">
      <c r="A61" s="23"/>
      <c r="B61" s="23"/>
      <c r="C61" s="23"/>
      <c r="D61" s="23"/>
    </row>
    <row r="62" spans="1:4" x14ac:dyDescent="0.2">
      <c r="A62" s="23"/>
      <c r="B62" s="23"/>
      <c r="C62" s="23"/>
      <c r="D62" s="23"/>
    </row>
    <row r="63" spans="1:4" x14ac:dyDescent="0.2">
      <c r="A63" s="23"/>
      <c r="B63" s="23"/>
      <c r="C63" s="23"/>
      <c r="D63" s="23"/>
    </row>
    <row r="64" spans="1:4" x14ac:dyDescent="0.2">
      <c r="A64" s="23"/>
      <c r="B64" s="23"/>
      <c r="C64" s="23"/>
      <c r="D64" s="23"/>
    </row>
    <row r="65" spans="1:4" x14ac:dyDescent="0.2">
      <c r="A65" s="23"/>
      <c r="B65" s="23"/>
      <c r="C65" s="23"/>
      <c r="D65" s="23"/>
    </row>
    <row r="66" spans="1:4" x14ac:dyDescent="0.2">
      <c r="A66" s="23"/>
      <c r="B66" s="23"/>
      <c r="C66" s="23"/>
      <c r="D66" s="23"/>
    </row>
    <row r="67" spans="1:4" x14ac:dyDescent="0.2">
      <c r="A67" s="23"/>
      <c r="B67" s="23"/>
      <c r="C67" s="23"/>
      <c r="D67" s="23"/>
    </row>
    <row r="68" spans="1:4" x14ac:dyDescent="0.2">
      <c r="A68" s="23"/>
      <c r="B68" s="23"/>
      <c r="C68" s="23"/>
      <c r="D68" s="23"/>
    </row>
    <row r="69" spans="1:4" x14ac:dyDescent="0.2">
      <c r="A69" s="23"/>
      <c r="B69" s="23"/>
      <c r="C69" s="23"/>
      <c r="D69" s="23"/>
    </row>
  </sheetData>
  <mergeCells count="1">
    <mergeCell ref="A21:D21"/>
  </mergeCells>
  <pageMargins left="0.75000000000000011" right="0.75000000000000011" top="1" bottom="1" header="0.5" footer="0.5"/>
  <pageSetup paperSize="9" scale="46" orientation="landscape" horizontalDpi="4294967292" verticalDpi="4294967292"/>
  <colBreaks count="1" manualBreakCount="1">
    <brk id="15" max="1048575" man="1"/>
  </colBreaks>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pane xSplit="2" topLeftCell="C1" activePane="topRight" state="frozen"/>
      <selection pane="topRight" activeCell="G4" sqref="G4"/>
    </sheetView>
  </sheetViews>
  <sheetFormatPr baseColWidth="10" defaultRowHeight="15" x14ac:dyDescent="0.2"/>
  <cols>
    <col min="1" max="13" width="18.83203125" style="4" customWidth="1"/>
    <col min="14" max="16384" width="10.83203125" style="4"/>
  </cols>
  <sheetData>
    <row r="1" spans="1:10" ht="30" x14ac:dyDescent="0.2">
      <c r="A1" s="5" t="s">
        <v>2</v>
      </c>
      <c r="B1" s="5" t="s">
        <v>3</v>
      </c>
      <c r="C1" s="5" t="s">
        <v>4</v>
      </c>
      <c r="D1" s="5" t="s">
        <v>5</v>
      </c>
      <c r="E1" s="5" t="s">
        <v>6</v>
      </c>
      <c r="F1" s="5" t="s">
        <v>7</v>
      </c>
      <c r="G1" s="5" t="s">
        <v>8</v>
      </c>
      <c r="H1" s="5" t="s">
        <v>24</v>
      </c>
      <c r="I1" s="5" t="s">
        <v>26</v>
      </c>
      <c r="J1" s="5" t="s">
        <v>9</v>
      </c>
    </row>
    <row r="3" spans="1:10" x14ac:dyDescent="0.2">
      <c r="C3" s="7"/>
      <c r="D3" s="2">
        <f>SUM('Testdata ÅÅÅÅ-MM-DD'!$B$14)</f>
        <v>0</v>
      </c>
      <c r="E3" s="2">
        <f>SUM('Testdata ÅÅÅÅ-MM-DD'!$B$13)</f>
        <v>0</v>
      </c>
      <c r="F3" s="2" t="e">
        <f>E3/D3</f>
        <v>#DIV/0!</v>
      </c>
      <c r="G3" s="2">
        <f>SUM('Testdata ÅÅÅÅ-MM-DD'!$B$12)</f>
        <v>0</v>
      </c>
      <c r="H3" s="2">
        <f>SUM('Testdata ÅÅÅÅ-MM-DD'!$B$17)</f>
        <v>0</v>
      </c>
      <c r="I3" s="2" t="e">
        <f>SUM(H3/D3)</f>
        <v>#DIV/0!</v>
      </c>
      <c r="J3" s="2">
        <f>SUM('Testdata ÅÅÅÅ-MM-DD'!$B$19)</f>
        <v>0</v>
      </c>
    </row>
    <row r="4" spans="1:10" x14ac:dyDescent="0.2">
      <c r="C4" s="7"/>
      <c r="D4" s="2">
        <f>SUM('Testdata ÅÅÅÅ-MM-DD'!$B$14)</f>
        <v>0</v>
      </c>
      <c r="E4" s="2">
        <f>SUM('Testdata ÅÅÅÅ-MM-DD'!$B$13)</f>
        <v>0</v>
      </c>
      <c r="F4" s="2" t="e">
        <f>E4/D4</f>
        <v>#DIV/0!</v>
      </c>
      <c r="G4" s="2">
        <f>SUM('Testdata ÅÅÅÅ-MM-DD'!$B$12)</f>
        <v>0</v>
      </c>
      <c r="H4" s="2">
        <f>SUM('Testdata ÅÅÅÅ-MM-DD'!$B$17)</f>
        <v>0</v>
      </c>
      <c r="I4" s="2" t="e">
        <f>SUM(H4/D4)</f>
        <v>#DIV/0!</v>
      </c>
      <c r="J4" s="2">
        <f>SUM('Testdata ÅÅÅÅ-MM-DD'!$B$19)</f>
        <v>0</v>
      </c>
    </row>
    <row r="6" spans="1:10" x14ac:dyDescent="0.2">
      <c r="B6" s="6" t="s">
        <v>10</v>
      </c>
      <c r="C6" s="6"/>
      <c r="D6" s="2">
        <f>AVERAGE(D3:D3)</f>
        <v>0</v>
      </c>
      <c r="E6" s="2">
        <f>AVERAGE(E3:E3)</f>
        <v>0</v>
      </c>
      <c r="F6" s="2" t="e">
        <f>AVERAGE(F3:F3)</f>
        <v>#DIV/0!</v>
      </c>
      <c r="G6" s="2">
        <f>AVERAGE(G3:G3)</f>
        <v>0</v>
      </c>
      <c r="H6" s="2">
        <f>AVERAGE(H3:H3)</f>
        <v>0</v>
      </c>
      <c r="I6" s="2" t="e">
        <f>AVERAGE(I3:I3)</f>
        <v>#DIV/0!</v>
      </c>
      <c r="J6" s="2">
        <f>AVERAGE(J3:J3)</f>
        <v>0</v>
      </c>
    </row>
    <row r="7" spans="1:10" x14ac:dyDescent="0.2">
      <c r="B7" s="6" t="s">
        <v>0</v>
      </c>
      <c r="C7" s="6"/>
      <c r="D7" s="2" t="e">
        <f>STDEV(D3:D3)</f>
        <v>#DIV/0!</v>
      </c>
      <c r="E7" s="2" t="e">
        <f>STDEV(E3:E3)</f>
        <v>#DIV/0!</v>
      </c>
      <c r="F7" s="2" t="e">
        <f>STDEV(F3:F3)</f>
        <v>#DIV/0!</v>
      </c>
      <c r="G7" s="2" t="e">
        <f>STDEV(G3:G3)</f>
        <v>#DIV/0!</v>
      </c>
      <c r="H7" s="2" t="e">
        <f>STDEV(H3:H3)</f>
        <v>#DIV/0!</v>
      </c>
      <c r="I7" s="2" t="e">
        <f>STDEV(I3:I3)</f>
        <v>#DIV/0!</v>
      </c>
      <c r="J7" s="2" t="e">
        <f>STDEV(J3:J3)</f>
        <v>#DIV/0!</v>
      </c>
    </row>
    <row r="12" spans="1:10" x14ac:dyDescent="0.2">
      <c r="A12" s="6"/>
      <c r="B12" s="6"/>
      <c r="C12" s="6"/>
    </row>
  </sheetData>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4" sqref="B4"/>
    </sheetView>
  </sheetViews>
  <sheetFormatPr baseColWidth="10" defaultRowHeight="15" x14ac:dyDescent="0.2"/>
  <cols>
    <col min="1" max="1" width="50.83203125" customWidth="1"/>
  </cols>
  <sheetData>
    <row r="1" spans="1:2" x14ac:dyDescent="0.2">
      <c r="A1" s="40" t="s">
        <v>23</v>
      </c>
      <c r="B1" s="41"/>
    </row>
    <row r="2" spans="1:2" x14ac:dyDescent="0.2">
      <c r="A2" s="12"/>
      <c r="B2" s="12"/>
    </row>
    <row r="3" spans="1:2" x14ac:dyDescent="0.2">
      <c r="A3" s="15" t="s">
        <v>8</v>
      </c>
      <c r="B3" s="16"/>
    </row>
    <row r="4" spans="1:2" x14ac:dyDescent="0.2">
      <c r="A4" s="15" t="s">
        <v>15</v>
      </c>
      <c r="B4" s="10"/>
    </row>
    <row r="5" spans="1:2" x14ac:dyDescent="0.2">
      <c r="A5" s="15" t="s">
        <v>21</v>
      </c>
      <c r="B5" s="17">
        <f>SUM(B3*B4*2*PI()/60)</f>
        <v>0</v>
      </c>
    </row>
    <row r="6" spans="1:2" x14ac:dyDescent="0.2">
      <c r="A6" s="15" t="s">
        <v>20</v>
      </c>
      <c r="B6" s="10"/>
    </row>
    <row r="7" spans="1:2" x14ac:dyDescent="0.2">
      <c r="A7" s="15" t="s">
        <v>22</v>
      </c>
      <c r="B7" s="18" t="e">
        <f>((B5*60)/(B6*2*PI()))</f>
        <v>#DIV/0!</v>
      </c>
    </row>
  </sheetData>
  <mergeCells count="1">
    <mergeCell ref="A1:B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6</vt:i4>
      </vt:variant>
    </vt:vector>
  </HeadingPairs>
  <TitlesOfParts>
    <vt:vector size="6" baseType="lpstr">
      <vt:lpstr>Instruktioner</vt:lpstr>
      <vt:lpstr>Testdata (exempel)</vt:lpstr>
      <vt:lpstr>Testsammanställning (exempel)</vt:lpstr>
      <vt:lpstr>Testdata ÅÅÅÅ-MM-DD</vt:lpstr>
      <vt:lpstr>Testsammanställning</vt:lpstr>
      <vt:lpstr>Konvertering för vevarmslängd</vt:lpstr>
    </vt:vector>
  </TitlesOfParts>
  <Company>FE Träningsoptimering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Fredrik Ericsson</dc:creator>
  <cp:lastModifiedBy>Microsoft Office-användare</cp:lastModifiedBy>
  <cp:lastPrinted>2015-10-05T15:53:19Z</cp:lastPrinted>
  <dcterms:created xsi:type="dcterms:W3CDTF">2010-08-10T15:12:26Z</dcterms:created>
  <dcterms:modified xsi:type="dcterms:W3CDTF">2018-03-19T13:08:22Z</dcterms:modified>
</cp:coreProperties>
</file>